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 s="1"/>
  <c r="G90"/>
  <c r="D90"/>
  <c r="D88" s="1"/>
  <c r="L88"/>
  <c r="K88"/>
  <c r="K82" s="1"/>
  <c r="K76" s="1"/>
  <c r="K74" s="1"/>
  <c r="I88"/>
  <c r="H88"/>
  <c r="G88"/>
  <c r="F88"/>
  <c r="E88"/>
  <c r="E82" s="1"/>
  <c r="E76" s="1"/>
  <c r="E74" s="1"/>
  <c r="J87"/>
  <c r="J84" s="1"/>
  <c r="J82" s="1"/>
  <c r="G87"/>
  <c r="D87"/>
  <c r="D84" s="1"/>
  <c r="D82" s="1"/>
  <c r="J86"/>
  <c r="G86"/>
  <c r="G84" s="1"/>
  <c r="G82" s="1"/>
  <c r="G76" s="1"/>
  <c r="G74" s="1"/>
  <c r="D86"/>
  <c r="L84"/>
  <c r="I84"/>
  <c r="I82" s="1"/>
  <c r="I76" s="1"/>
  <c r="I74" s="1"/>
  <c r="F84"/>
  <c r="L82"/>
  <c r="L76" s="1"/>
  <c r="L74" s="1"/>
  <c r="H82"/>
  <c r="H76" s="1"/>
  <c r="H74" s="1"/>
  <c r="F82"/>
  <c r="F76" s="1"/>
  <c r="F74" s="1"/>
  <c r="J81"/>
  <c r="G81"/>
  <c r="D81"/>
  <c r="J80"/>
  <c r="G80"/>
  <c r="D80"/>
  <c r="L78"/>
  <c r="J78"/>
  <c r="I78"/>
  <c r="G78"/>
  <c r="F78"/>
  <c r="D78"/>
  <c r="J73"/>
  <c r="G73"/>
  <c r="D73"/>
  <c r="J72"/>
  <c r="G72"/>
  <c r="D72"/>
  <c r="J71"/>
  <c r="G71"/>
  <c r="D71"/>
  <c r="J70"/>
  <c r="J68"/>
  <c r="G68"/>
  <c r="D68"/>
  <c r="J67"/>
  <c r="G67"/>
  <c r="D67"/>
  <c r="L65"/>
  <c r="J65"/>
  <c r="I65"/>
  <c r="G65"/>
  <c r="F65"/>
  <c r="D65"/>
  <c r="K63"/>
  <c r="H63"/>
  <c r="E63"/>
  <c r="J62"/>
  <c r="G62"/>
  <c r="D62"/>
  <c r="J61"/>
  <c r="G61"/>
  <c r="D61"/>
  <c r="K60"/>
  <c r="H60"/>
  <c r="H55" s="1"/>
  <c r="H44" s="1"/>
  <c r="E60"/>
  <c r="J59"/>
  <c r="G59"/>
  <c r="D59"/>
  <c r="K57"/>
  <c r="L69" s="1"/>
  <c r="J57"/>
  <c r="J60" s="1"/>
  <c r="H57"/>
  <c r="I69" s="1"/>
  <c r="G57"/>
  <c r="G60" s="1"/>
  <c r="E57"/>
  <c r="F69" s="1"/>
  <c r="D57"/>
  <c r="D60" s="1"/>
  <c r="K55"/>
  <c r="E55"/>
  <c r="J54"/>
  <c r="G54"/>
  <c r="D54"/>
  <c r="J53"/>
  <c r="G53"/>
  <c r="G51" s="1"/>
  <c r="D53"/>
  <c r="L51"/>
  <c r="K51"/>
  <c r="J51"/>
  <c r="I51"/>
  <c r="H51"/>
  <c r="F51"/>
  <c r="E51"/>
  <c r="D51"/>
  <c r="J50"/>
  <c r="G50"/>
  <c r="D50"/>
  <c r="J49"/>
  <c r="J46" s="1"/>
  <c r="G49"/>
  <c r="D49"/>
  <c r="D46" s="1"/>
  <c r="J48"/>
  <c r="G48"/>
  <c r="G46" s="1"/>
  <c r="D48"/>
  <c r="L46"/>
  <c r="I46"/>
  <c r="F46"/>
  <c r="K44"/>
  <c r="E44"/>
  <c r="J43"/>
  <c r="G43"/>
  <c r="D43"/>
  <c r="J42"/>
  <c r="J40" s="1"/>
  <c r="G42"/>
  <c r="D42"/>
  <c r="D40" s="1"/>
  <c r="L40"/>
  <c r="K40"/>
  <c r="I40"/>
  <c r="H40"/>
  <c r="G40"/>
  <c r="F40"/>
  <c r="E40"/>
  <c r="J39"/>
  <c r="G39"/>
  <c r="D39"/>
  <c r="J38"/>
  <c r="G38"/>
  <c r="G36" s="1"/>
  <c r="G34" s="1"/>
  <c r="D38"/>
  <c r="L36"/>
  <c r="L34" s="1"/>
  <c r="L22" s="1"/>
  <c r="L16" s="1"/>
  <c r="K36"/>
  <c r="J36"/>
  <c r="J34" s="1"/>
  <c r="I36"/>
  <c r="H36"/>
  <c r="H34" s="1"/>
  <c r="H22" s="1"/>
  <c r="H16" s="1"/>
  <c r="H14" s="1"/>
  <c r="H12" s="1"/>
  <c r="F36"/>
  <c r="F34" s="1"/>
  <c r="F22" s="1"/>
  <c r="F16" s="1"/>
  <c r="E36"/>
  <c r="D36"/>
  <c r="K34"/>
  <c r="I34"/>
  <c r="E34"/>
  <c r="J33"/>
  <c r="J30" s="1"/>
  <c r="G33"/>
  <c r="D33"/>
  <c r="D30" s="1"/>
  <c r="J32"/>
  <c r="G32"/>
  <c r="G30" s="1"/>
  <c r="D32"/>
  <c r="L30"/>
  <c r="I30"/>
  <c r="F30"/>
  <c r="J29"/>
  <c r="J26" s="1"/>
  <c r="J24" s="1"/>
  <c r="J22" s="1"/>
  <c r="G29"/>
  <c r="D29"/>
  <c r="D26" s="1"/>
  <c r="D24" s="1"/>
  <c r="J28"/>
  <c r="G28"/>
  <c r="G26" s="1"/>
  <c r="G24" s="1"/>
  <c r="G22" s="1"/>
  <c r="G16" s="1"/>
  <c r="D28"/>
  <c r="L26"/>
  <c r="I26"/>
  <c r="F26"/>
  <c r="L24"/>
  <c r="I24"/>
  <c r="I22" s="1"/>
  <c r="I16" s="1"/>
  <c r="F24"/>
  <c r="K22"/>
  <c r="E22"/>
  <c r="J21"/>
  <c r="G21"/>
  <c r="D21"/>
  <c r="J20"/>
  <c r="G20"/>
  <c r="D20"/>
  <c r="L18"/>
  <c r="J18"/>
  <c r="I18"/>
  <c r="G18"/>
  <c r="F18"/>
  <c r="D18"/>
  <c r="K16"/>
  <c r="K14" s="1"/>
  <c r="K12" s="1"/>
  <c r="E16"/>
  <c r="E14" s="1"/>
  <c r="E12" s="1"/>
  <c r="J228" i="3"/>
  <c r="G228"/>
  <c r="D228"/>
  <c r="J227"/>
  <c r="G227"/>
  <c r="D227"/>
  <c r="J226"/>
  <c r="G226"/>
  <c r="D226"/>
  <c r="J225"/>
  <c r="G225"/>
  <c r="D225"/>
  <c r="L223"/>
  <c r="J223"/>
  <c r="I223"/>
  <c r="G223"/>
  <c r="F223"/>
  <c r="D223"/>
  <c r="J222"/>
  <c r="G222"/>
  <c r="G220" s="1"/>
  <c r="G205" s="1"/>
  <c r="D222"/>
  <c r="L220"/>
  <c r="J220"/>
  <c r="I220"/>
  <c r="F220"/>
  <c r="D220"/>
  <c r="J219"/>
  <c r="G219"/>
  <c r="D219"/>
  <c r="J218"/>
  <c r="G218"/>
  <c r="D218"/>
  <c r="J217"/>
  <c r="G217"/>
  <c r="D217"/>
  <c r="L215"/>
  <c r="J215"/>
  <c r="J212" s="1"/>
  <c r="I215"/>
  <c r="G215"/>
  <c r="F215"/>
  <c r="D215"/>
  <c r="J214"/>
  <c r="G214"/>
  <c r="G212" s="1"/>
  <c r="D214"/>
  <c r="L212"/>
  <c r="I212"/>
  <c r="F212"/>
  <c r="D212"/>
  <c r="J211"/>
  <c r="G211"/>
  <c r="D211"/>
  <c r="J210"/>
  <c r="G210"/>
  <c r="D210"/>
  <c r="J209"/>
  <c r="G209"/>
  <c r="D209"/>
  <c r="L207"/>
  <c r="J207"/>
  <c r="I207"/>
  <c r="G207"/>
  <c r="F207"/>
  <c r="D207"/>
  <c r="L205"/>
  <c r="J205"/>
  <c r="I205"/>
  <c r="F205"/>
  <c r="D205"/>
  <c r="J204"/>
  <c r="G204"/>
  <c r="G202" s="1"/>
  <c r="G167" s="1"/>
  <c r="D204"/>
  <c r="L202"/>
  <c r="J202"/>
  <c r="I202"/>
  <c r="F202"/>
  <c r="D202"/>
  <c r="J201"/>
  <c r="G201"/>
  <c r="D201"/>
  <c r="J200"/>
  <c r="G200"/>
  <c r="D200"/>
  <c r="J199"/>
  <c r="G199"/>
  <c r="D199"/>
  <c r="J198"/>
  <c r="G198"/>
  <c r="D198"/>
  <c r="L196"/>
  <c r="J196"/>
  <c r="I196"/>
  <c r="G196"/>
  <c r="F196"/>
  <c r="D196"/>
  <c r="J195"/>
  <c r="G195"/>
  <c r="D195"/>
  <c r="L193"/>
  <c r="J193"/>
  <c r="I193"/>
  <c r="G193"/>
  <c r="F193"/>
  <c r="D193"/>
  <c r="J192"/>
  <c r="G192"/>
  <c r="D192"/>
  <c r="J191"/>
  <c r="G191"/>
  <c r="D191"/>
  <c r="J190"/>
  <c r="G190"/>
  <c r="D190"/>
  <c r="J189"/>
  <c r="G189"/>
  <c r="D189"/>
  <c r="L187"/>
  <c r="J187"/>
  <c r="I187"/>
  <c r="G187"/>
  <c r="F187"/>
  <c r="D187"/>
  <c r="J186"/>
  <c r="G186"/>
  <c r="D186"/>
  <c r="J185"/>
  <c r="G185"/>
  <c r="D185"/>
  <c r="J184"/>
  <c r="G184"/>
  <c r="D184"/>
  <c r="J183"/>
  <c r="G183"/>
  <c r="D183"/>
  <c r="L181"/>
  <c r="J181"/>
  <c r="I181"/>
  <c r="G181"/>
  <c r="F181"/>
  <c r="D181"/>
  <c r="J180"/>
  <c r="G180"/>
  <c r="D180"/>
  <c r="J179"/>
  <c r="G179"/>
  <c r="D179"/>
  <c r="J178"/>
  <c r="G178"/>
  <c r="D178"/>
  <c r="L176"/>
  <c r="J176"/>
  <c r="I176"/>
  <c r="G176"/>
  <c r="F176"/>
  <c r="D176"/>
  <c r="J175"/>
  <c r="G175"/>
  <c r="D175"/>
  <c r="J174"/>
  <c r="G174"/>
  <c r="D174"/>
  <c r="J173"/>
  <c r="G173"/>
  <c r="D173"/>
  <c r="L171"/>
  <c r="J171"/>
  <c r="I171"/>
  <c r="G171"/>
  <c r="F171"/>
  <c r="D171"/>
  <c r="L169"/>
  <c r="J169"/>
  <c r="I169"/>
  <c r="G169"/>
  <c r="F169"/>
  <c r="D169"/>
  <c r="L167"/>
  <c r="J167"/>
  <c r="I167"/>
  <c r="F167"/>
  <c r="D167"/>
  <c r="J166"/>
  <c r="G166"/>
  <c r="D166"/>
  <c r="L163"/>
  <c r="K163"/>
  <c r="J163"/>
  <c r="I163"/>
  <c r="H163"/>
  <c r="G163"/>
  <c r="F163"/>
  <c r="E163"/>
  <c r="D163"/>
  <c r="J162"/>
  <c r="G162"/>
  <c r="D162"/>
  <c r="K160"/>
  <c r="J160"/>
  <c r="H160"/>
  <c r="G160"/>
  <c r="E160"/>
  <c r="D160"/>
  <c r="J159"/>
  <c r="G159"/>
  <c r="D159"/>
  <c r="K157"/>
  <c r="J157"/>
  <c r="H157"/>
  <c r="G157"/>
  <c r="E157"/>
  <c r="D157"/>
  <c r="J156"/>
  <c r="G156"/>
  <c r="D156"/>
  <c r="J155"/>
  <c r="G155"/>
  <c r="D155"/>
  <c r="K153"/>
  <c r="J153"/>
  <c r="H153"/>
  <c r="G153"/>
  <c r="E153"/>
  <c r="D153"/>
  <c r="J152"/>
  <c r="G152"/>
  <c r="D152"/>
  <c r="K150"/>
  <c r="J150"/>
  <c r="H150"/>
  <c r="G150"/>
  <c r="E150"/>
  <c r="D150"/>
  <c r="J149"/>
  <c r="G149"/>
  <c r="D149"/>
  <c r="J148"/>
  <c r="G148"/>
  <c r="D148"/>
  <c r="J147"/>
  <c r="G147"/>
  <c r="D147"/>
  <c r="J146"/>
  <c r="G146"/>
  <c r="D146"/>
  <c r="K144"/>
  <c r="J144"/>
  <c r="H144"/>
  <c r="G144"/>
  <c r="E144"/>
  <c r="D144"/>
  <c r="J143"/>
  <c r="G143"/>
  <c r="D143"/>
  <c r="J142"/>
  <c r="G142"/>
  <c r="D142"/>
  <c r="K140"/>
  <c r="J140"/>
  <c r="H140"/>
  <c r="G140"/>
  <c r="E140"/>
  <c r="D140"/>
  <c r="L138"/>
  <c r="K138"/>
  <c r="J138"/>
  <c r="I138"/>
  <c r="H138"/>
  <c r="G138"/>
  <c r="F138"/>
  <c r="E138"/>
  <c r="D138"/>
  <c r="J137"/>
  <c r="G137"/>
  <c r="D137"/>
  <c r="K135"/>
  <c r="J135"/>
  <c r="H135"/>
  <c r="G135"/>
  <c r="E135"/>
  <c r="D135"/>
  <c r="J134"/>
  <c r="G134"/>
  <c r="D134"/>
  <c r="J133"/>
  <c r="G133"/>
  <c r="D133"/>
  <c r="J132"/>
  <c r="G132"/>
  <c r="D132"/>
  <c r="J131"/>
  <c r="G131"/>
  <c r="D131"/>
  <c r="K129"/>
  <c r="J129"/>
  <c r="H129"/>
  <c r="G129"/>
  <c r="E129"/>
  <c r="D129"/>
  <c r="J128"/>
  <c r="G128"/>
  <c r="D128"/>
  <c r="J127"/>
  <c r="G127"/>
  <c r="D127"/>
  <c r="K125"/>
  <c r="J125"/>
  <c r="H125"/>
  <c r="G125"/>
  <c r="E125"/>
  <c r="D125"/>
  <c r="K123"/>
  <c r="J123"/>
  <c r="H123"/>
  <c r="G123"/>
  <c r="E123"/>
  <c r="D123"/>
  <c r="J122"/>
  <c r="G122"/>
  <c r="D122"/>
  <c r="J121"/>
  <c r="G121"/>
  <c r="D121"/>
  <c r="J120"/>
  <c r="G120"/>
  <c r="D120"/>
  <c r="K119"/>
  <c r="J119"/>
  <c r="H119"/>
  <c r="G119"/>
  <c r="E119"/>
  <c r="D119"/>
  <c r="J118"/>
  <c r="G118"/>
  <c r="D118"/>
  <c r="J117"/>
  <c r="G117"/>
  <c r="D117"/>
  <c r="K115"/>
  <c r="J115"/>
  <c r="H115"/>
  <c r="G115"/>
  <c r="E115"/>
  <c r="D115"/>
  <c r="K114"/>
  <c r="J114" s="1"/>
  <c r="H114"/>
  <c r="G114" s="1"/>
  <c r="E114"/>
  <c r="D114" s="1"/>
  <c r="J113"/>
  <c r="G113"/>
  <c r="D113"/>
  <c r="J112"/>
  <c r="G112"/>
  <c r="G111" s="1"/>
  <c r="D112"/>
  <c r="K111"/>
  <c r="H111"/>
  <c r="E111"/>
  <c r="J110"/>
  <c r="G110"/>
  <c r="D110"/>
  <c r="J109"/>
  <c r="G109"/>
  <c r="G107" s="1"/>
  <c r="D109"/>
  <c r="K107"/>
  <c r="H107"/>
  <c r="E107"/>
  <c r="J106"/>
  <c r="J103" s="1"/>
  <c r="G106"/>
  <c r="D106"/>
  <c r="D103" s="1"/>
  <c r="J105"/>
  <c r="G105"/>
  <c r="G103" s="1"/>
  <c r="D105"/>
  <c r="K103"/>
  <c r="H103"/>
  <c r="E103"/>
  <c r="J102"/>
  <c r="J99" s="1"/>
  <c r="G102"/>
  <c r="D102"/>
  <c r="D99" s="1"/>
  <c r="J101"/>
  <c r="G101"/>
  <c r="G99" s="1"/>
  <c r="G97" s="1"/>
  <c r="D101"/>
  <c r="K99"/>
  <c r="H99"/>
  <c r="E99"/>
  <c r="K97"/>
  <c r="H97"/>
  <c r="E97"/>
  <c r="J96"/>
  <c r="J93" s="1"/>
  <c r="G96"/>
  <c r="D96"/>
  <c r="D93" s="1"/>
  <c r="J95"/>
  <c r="G95"/>
  <c r="G93" s="1"/>
  <c r="D95"/>
  <c r="K93"/>
  <c r="H93"/>
  <c r="E93"/>
  <c r="J92"/>
  <c r="J89" s="1"/>
  <c r="G92"/>
  <c r="D92"/>
  <c r="D89" s="1"/>
  <c r="J91"/>
  <c r="G91"/>
  <c r="G89" s="1"/>
  <c r="D91"/>
  <c r="K89"/>
  <c r="H89"/>
  <c r="E89"/>
  <c r="K87"/>
  <c r="H87"/>
  <c r="E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G80"/>
  <c r="D80"/>
  <c r="K78"/>
  <c r="J78"/>
  <c r="H78"/>
  <c r="G78"/>
  <c r="E78"/>
  <c r="D78"/>
  <c r="J77"/>
  <c r="G77"/>
  <c r="D77"/>
  <c r="J76"/>
  <c r="G76"/>
  <c r="D76"/>
  <c r="K74"/>
  <c r="J74"/>
  <c r="H74"/>
  <c r="G74"/>
  <c r="E74"/>
  <c r="D74"/>
  <c r="K72"/>
  <c r="J72"/>
  <c r="H72"/>
  <c r="G72"/>
  <c r="E72"/>
  <c r="D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K62"/>
  <c r="J62"/>
  <c r="H62"/>
  <c r="G62"/>
  <c r="E62"/>
  <c r="D62"/>
  <c r="J61"/>
  <c r="G61"/>
  <c r="D61"/>
  <c r="J60"/>
  <c r="G60"/>
  <c r="D60"/>
  <c r="K58"/>
  <c r="J58"/>
  <c r="H58"/>
  <c r="G58"/>
  <c r="E58"/>
  <c r="D58"/>
  <c r="J57"/>
  <c r="G57"/>
  <c r="G55" s="1"/>
  <c r="D57"/>
  <c r="K55"/>
  <c r="J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D45" s="1"/>
  <c r="J47"/>
  <c r="G47"/>
  <c r="G45" s="1"/>
  <c r="D47"/>
  <c r="K45"/>
  <c r="H45"/>
  <c r="E45"/>
  <c r="J44"/>
  <c r="G44"/>
  <c r="D44"/>
  <c r="J43"/>
  <c r="G43"/>
  <c r="D43"/>
  <c r="J42"/>
  <c r="G42"/>
  <c r="D42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J31" s="1"/>
  <c r="G34"/>
  <c r="D34"/>
  <c r="D31" s="1"/>
  <c r="J33"/>
  <c r="G33"/>
  <c r="G31" s="1"/>
  <c r="D33"/>
  <c r="K31"/>
  <c r="H31"/>
  <c r="E31"/>
  <c r="K29"/>
  <c r="H29"/>
  <c r="E29"/>
  <c r="J28"/>
  <c r="G28"/>
  <c r="D28"/>
  <c r="K26"/>
  <c r="J26"/>
  <c r="H26"/>
  <c r="G26"/>
  <c r="E26"/>
  <c r="D26"/>
  <c r="J25"/>
  <c r="G25"/>
  <c r="G23" s="1"/>
  <c r="G16" s="1"/>
  <c r="D25"/>
  <c r="K23"/>
  <c r="J23"/>
  <c r="H23"/>
  <c r="E23"/>
  <c r="D23"/>
  <c r="J22"/>
  <c r="G22"/>
  <c r="D22"/>
  <c r="J21"/>
  <c r="G21"/>
  <c r="D21"/>
  <c r="J20"/>
  <c r="G20"/>
  <c r="D20"/>
  <c r="K18"/>
  <c r="J18"/>
  <c r="H18"/>
  <c r="G18"/>
  <c r="E18"/>
  <c r="D18"/>
  <c r="K16"/>
  <c r="J16"/>
  <c r="H16"/>
  <c r="E16"/>
  <c r="D16"/>
  <c r="L14"/>
  <c r="K14"/>
  <c r="I14"/>
  <c r="H14"/>
  <c r="F14"/>
  <c r="E14"/>
  <c r="L12"/>
  <c r="K12"/>
  <c r="I12"/>
  <c r="H12"/>
  <c r="F12"/>
  <c r="E12"/>
  <c r="N310" i="2"/>
  <c r="M310"/>
  <c r="M308" s="1"/>
  <c r="L310"/>
  <c r="K310"/>
  <c r="K308" s="1"/>
  <c r="J310"/>
  <c r="I310"/>
  <c r="I308" s="1"/>
  <c r="H310"/>
  <c r="G310"/>
  <c r="G308" s="1"/>
  <c r="F310"/>
  <c r="N308"/>
  <c r="L308"/>
  <c r="J308"/>
  <c r="H308"/>
  <c r="F308"/>
  <c r="L307"/>
  <c r="I307"/>
  <c r="F307"/>
  <c r="L306"/>
  <c r="L304" s="1"/>
  <c r="I306"/>
  <c r="F306"/>
  <c r="N304"/>
  <c r="M304"/>
  <c r="K304"/>
  <c r="J304"/>
  <c r="I304"/>
  <c r="H304"/>
  <c r="G304"/>
  <c r="F304"/>
  <c r="L302"/>
  <c r="L300" s="1"/>
  <c r="I302"/>
  <c r="F302"/>
  <c r="N300"/>
  <c r="M300"/>
  <c r="K300"/>
  <c r="J300"/>
  <c r="I300"/>
  <c r="H300"/>
  <c r="G300"/>
  <c r="F300"/>
  <c r="L299"/>
  <c r="L297" s="1"/>
  <c r="I299"/>
  <c r="F299"/>
  <c r="N297"/>
  <c r="M297"/>
  <c r="K297"/>
  <c r="J297"/>
  <c r="I297"/>
  <c r="H297"/>
  <c r="G297"/>
  <c r="F297"/>
  <c r="L296"/>
  <c r="I296"/>
  <c r="F296"/>
  <c r="N294"/>
  <c r="M294"/>
  <c r="L294"/>
  <c r="K294"/>
  <c r="J294"/>
  <c r="I294"/>
  <c r="H294"/>
  <c r="G294"/>
  <c r="F294"/>
  <c r="L293"/>
  <c r="L291" s="1"/>
  <c r="L276" s="1"/>
  <c r="I293"/>
  <c r="F293"/>
  <c r="N291"/>
  <c r="M291"/>
  <c r="K291"/>
  <c r="J291"/>
  <c r="I291"/>
  <c r="H291"/>
  <c r="G291"/>
  <c r="F291"/>
  <c r="L290"/>
  <c r="I290"/>
  <c r="F290"/>
  <c r="N288"/>
  <c r="M288"/>
  <c r="L288"/>
  <c r="K288"/>
  <c r="J288"/>
  <c r="I288"/>
  <c r="H288"/>
  <c r="G288"/>
  <c r="F288"/>
  <c r="L287"/>
  <c r="I287"/>
  <c r="F287"/>
  <c r="N285"/>
  <c r="M285"/>
  <c r="L285"/>
  <c r="K285"/>
  <c r="J285"/>
  <c r="I285"/>
  <c r="H285"/>
  <c r="G285"/>
  <c r="F285"/>
  <c r="L284"/>
  <c r="I284"/>
  <c r="F284"/>
  <c r="N282"/>
  <c r="M282"/>
  <c r="L282"/>
  <c r="K282"/>
  <c r="J282"/>
  <c r="I282"/>
  <c r="H282"/>
  <c r="G282"/>
  <c r="F282"/>
  <c r="L281"/>
  <c r="I281"/>
  <c r="F281"/>
  <c r="L280"/>
  <c r="I280"/>
  <c r="F280"/>
  <c r="N278"/>
  <c r="M278"/>
  <c r="L278"/>
  <c r="K278"/>
  <c r="J278"/>
  <c r="I278"/>
  <c r="H278"/>
  <c r="G278"/>
  <c r="F278"/>
  <c r="N276"/>
  <c r="M276"/>
  <c r="K276"/>
  <c r="J276"/>
  <c r="I276"/>
  <c r="H276"/>
  <c r="G276"/>
  <c r="F276"/>
  <c r="L275"/>
  <c r="I275"/>
  <c r="F275"/>
  <c r="N273"/>
  <c r="M273"/>
  <c r="L273"/>
  <c r="K273"/>
  <c r="J273"/>
  <c r="I273"/>
  <c r="H273"/>
  <c r="G273"/>
  <c r="F273"/>
  <c r="L272"/>
  <c r="I272"/>
  <c r="F272"/>
  <c r="N270"/>
  <c r="M270"/>
  <c r="L270"/>
  <c r="K270"/>
  <c r="J270"/>
  <c r="I270"/>
  <c r="H270"/>
  <c r="G270"/>
  <c r="F270"/>
  <c r="L269"/>
  <c r="I269"/>
  <c r="F269"/>
  <c r="N267"/>
  <c r="M267"/>
  <c r="L267"/>
  <c r="K267"/>
  <c r="J267"/>
  <c r="I267"/>
  <c r="H267"/>
  <c r="G267"/>
  <c r="F267"/>
  <c r="L266"/>
  <c r="I266"/>
  <c r="F266"/>
  <c r="L265"/>
  <c r="I265"/>
  <c r="F265"/>
  <c r="N263"/>
  <c r="M263"/>
  <c r="L263"/>
  <c r="K263"/>
  <c r="J263"/>
  <c r="I263"/>
  <c r="H263"/>
  <c r="G263"/>
  <c r="F263"/>
  <c r="L262"/>
  <c r="I262"/>
  <c r="F262"/>
  <c r="L261"/>
  <c r="I261"/>
  <c r="F261"/>
  <c r="N259"/>
  <c r="M259"/>
  <c r="L259"/>
  <c r="K259"/>
  <c r="J259"/>
  <c r="I259"/>
  <c r="H259"/>
  <c r="G259"/>
  <c r="F259"/>
  <c r="L258"/>
  <c r="I258"/>
  <c r="F258"/>
  <c r="L257"/>
  <c r="I257"/>
  <c r="F257"/>
  <c r="N255"/>
  <c r="M255"/>
  <c r="L255"/>
  <c r="K255"/>
  <c r="J255"/>
  <c r="I255"/>
  <c r="H255"/>
  <c r="G255"/>
  <c r="F255"/>
  <c r="L254"/>
  <c r="I254"/>
  <c r="F254"/>
  <c r="L253"/>
  <c r="I253"/>
  <c r="F253"/>
  <c r="N251"/>
  <c r="M251"/>
  <c r="L251"/>
  <c r="K251"/>
  <c r="J251"/>
  <c r="I251"/>
  <c r="H251"/>
  <c r="G251"/>
  <c r="F251"/>
  <c r="L250"/>
  <c r="I250"/>
  <c r="F250"/>
  <c r="L249"/>
  <c r="I249"/>
  <c r="F249"/>
  <c r="N247"/>
  <c r="M247"/>
  <c r="L247"/>
  <c r="K247"/>
  <c r="J247"/>
  <c r="I247"/>
  <c r="H247"/>
  <c r="G247"/>
  <c r="F247"/>
  <c r="N245"/>
  <c r="M245"/>
  <c r="L245"/>
  <c r="K245"/>
  <c r="J245"/>
  <c r="I245"/>
  <c r="H245"/>
  <c r="G245"/>
  <c r="F245"/>
  <c r="L244"/>
  <c r="I244"/>
  <c r="F244"/>
  <c r="N242"/>
  <c r="M242"/>
  <c r="L242"/>
  <c r="K242"/>
  <c r="J242"/>
  <c r="I242"/>
  <c r="H242"/>
  <c r="G242"/>
  <c r="F242"/>
  <c r="L241"/>
  <c r="I241"/>
  <c r="F241"/>
  <c r="N239"/>
  <c r="M239"/>
  <c r="L239"/>
  <c r="K239"/>
  <c r="J239"/>
  <c r="I239"/>
  <c r="H239"/>
  <c r="G239"/>
  <c r="F239"/>
  <c r="L238"/>
  <c r="I238"/>
  <c r="F238"/>
  <c r="L237"/>
  <c r="I237"/>
  <c r="F237"/>
  <c r="L236"/>
  <c r="I236"/>
  <c r="F236"/>
  <c r="N234"/>
  <c r="M234"/>
  <c r="L234"/>
  <c r="K234"/>
  <c r="J234"/>
  <c r="I234"/>
  <c r="H234"/>
  <c r="G234"/>
  <c r="F234"/>
  <c r="L233"/>
  <c r="I233"/>
  <c r="F233"/>
  <c r="L232"/>
  <c r="I232"/>
  <c r="F232"/>
  <c r="L231"/>
  <c r="I231"/>
  <c r="F231"/>
  <c r="N229"/>
  <c r="M229"/>
  <c r="L229"/>
  <c r="K229"/>
  <c r="J229"/>
  <c r="I229"/>
  <c r="H229"/>
  <c r="G229"/>
  <c r="F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N220"/>
  <c r="M220"/>
  <c r="L220"/>
  <c r="K220"/>
  <c r="J220"/>
  <c r="I220"/>
  <c r="H220"/>
  <c r="G220"/>
  <c r="F220"/>
  <c r="L219"/>
  <c r="I219"/>
  <c r="F219"/>
  <c r="N217"/>
  <c r="M217"/>
  <c r="L217"/>
  <c r="K217"/>
  <c r="J217"/>
  <c r="I217"/>
  <c r="H217"/>
  <c r="G217"/>
  <c r="G215" s="1"/>
  <c r="F217"/>
  <c r="N215"/>
  <c r="M215"/>
  <c r="L215"/>
  <c r="K215"/>
  <c r="J215"/>
  <c r="I215"/>
  <c r="H215"/>
  <c r="F215"/>
  <c r="L214"/>
  <c r="I214"/>
  <c r="F214"/>
  <c r="L213"/>
  <c r="L211" s="1"/>
  <c r="I213"/>
  <c r="F213"/>
  <c r="F211" s="1"/>
  <c r="N211"/>
  <c r="M211"/>
  <c r="K211"/>
  <c r="J211"/>
  <c r="I211"/>
  <c r="H211"/>
  <c r="G211"/>
  <c r="L210"/>
  <c r="L208" s="1"/>
  <c r="I210"/>
  <c r="F210"/>
  <c r="F208" s="1"/>
  <c r="N208"/>
  <c r="M208"/>
  <c r="K208"/>
  <c r="J208"/>
  <c r="I208"/>
  <c r="H208"/>
  <c r="G208"/>
  <c r="L207"/>
  <c r="L205" s="1"/>
  <c r="I207"/>
  <c r="F207"/>
  <c r="F205" s="1"/>
  <c r="N205"/>
  <c r="M205"/>
  <c r="K205"/>
  <c r="J205"/>
  <c r="I205"/>
  <c r="H205"/>
  <c r="G205"/>
  <c r="L204"/>
  <c r="I204"/>
  <c r="F204"/>
  <c r="L203"/>
  <c r="I203"/>
  <c r="F203"/>
  <c r="L202"/>
  <c r="I202"/>
  <c r="F202"/>
  <c r="L201"/>
  <c r="I201"/>
  <c r="I199" s="1"/>
  <c r="F201"/>
  <c r="N199"/>
  <c r="M199"/>
  <c r="L199"/>
  <c r="K199"/>
  <c r="J199"/>
  <c r="H199"/>
  <c r="G199"/>
  <c r="F199"/>
  <c r="L198"/>
  <c r="I198"/>
  <c r="F198"/>
  <c r="L197"/>
  <c r="I197"/>
  <c r="F197"/>
  <c r="L196"/>
  <c r="I196"/>
  <c r="F196"/>
  <c r="L195"/>
  <c r="L193" s="1"/>
  <c r="I195"/>
  <c r="F195"/>
  <c r="F193" s="1"/>
  <c r="N193"/>
  <c r="M193"/>
  <c r="K193"/>
  <c r="J193"/>
  <c r="I193"/>
  <c r="H193"/>
  <c r="G193"/>
  <c r="L192"/>
  <c r="I192"/>
  <c r="F192"/>
  <c r="L191"/>
  <c r="I191"/>
  <c r="F191"/>
  <c r="L190"/>
  <c r="L188" s="1"/>
  <c r="L186" s="1"/>
  <c r="I190"/>
  <c r="F190"/>
  <c r="F188" s="1"/>
  <c r="F186" s="1"/>
  <c r="N188"/>
  <c r="M188"/>
  <c r="M186" s="1"/>
  <c r="K188"/>
  <c r="K186" s="1"/>
  <c r="J188"/>
  <c r="I188"/>
  <c r="I186" s="1"/>
  <c r="H188"/>
  <c r="G188"/>
  <c r="G186" s="1"/>
  <c r="N186"/>
  <c r="J186"/>
  <c r="H186"/>
  <c r="L185"/>
  <c r="I185"/>
  <c r="I183" s="1"/>
  <c r="F185"/>
  <c r="N183"/>
  <c r="M183"/>
  <c r="L183"/>
  <c r="K183"/>
  <c r="J183"/>
  <c r="H183"/>
  <c r="G183"/>
  <c r="F183"/>
  <c r="L182"/>
  <c r="I182"/>
  <c r="I180" s="1"/>
  <c r="F182"/>
  <c r="N180"/>
  <c r="M180"/>
  <c r="L180"/>
  <c r="K180"/>
  <c r="J180"/>
  <c r="H180"/>
  <c r="G180"/>
  <c r="F180"/>
  <c r="L179"/>
  <c r="I179"/>
  <c r="I177" s="1"/>
  <c r="F179"/>
  <c r="N177"/>
  <c r="M177"/>
  <c r="L177"/>
  <c r="K177"/>
  <c r="J177"/>
  <c r="H177"/>
  <c r="G177"/>
  <c r="F177"/>
  <c r="L176"/>
  <c r="I176"/>
  <c r="I174" s="1"/>
  <c r="F176"/>
  <c r="N174"/>
  <c r="M174"/>
  <c r="L174"/>
  <c r="K174"/>
  <c r="J174"/>
  <c r="H174"/>
  <c r="G174"/>
  <c r="F174"/>
  <c r="L173"/>
  <c r="I173"/>
  <c r="I171" s="1"/>
  <c r="F173"/>
  <c r="N171"/>
  <c r="M171"/>
  <c r="L171"/>
  <c r="K171"/>
  <c r="J171"/>
  <c r="H171"/>
  <c r="G171"/>
  <c r="F171"/>
  <c r="L170"/>
  <c r="I170"/>
  <c r="I168" s="1"/>
  <c r="F170"/>
  <c r="N168"/>
  <c r="N166" s="1"/>
  <c r="M168"/>
  <c r="L168"/>
  <c r="L166" s="1"/>
  <c r="K168"/>
  <c r="J168"/>
  <c r="J166" s="1"/>
  <c r="H168"/>
  <c r="H166" s="1"/>
  <c r="G168"/>
  <c r="F168"/>
  <c r="F166" s="1"/>
  <c r="M166"/>
  <c r="K166"/>
  <c r="G166"/>
  <c r="L165"/>
  <c r="L163" s="1"/>
  <c r="I165"/>
  <c r="F165"/>
  <c r="F163" s="1"/>
  <c r="N163"/>
  <c r="M163"/>
  <c r="K163"/>
  <c r="J163"/>
  <c r="I163"/>
  <c r="H163"/>
  <c r="G163"/>
  <c r="L162"/>
  <c r="L160" s="1"/>
  <c r="I162"/>
  <c r="F162"/>
  <c r="F160" s="1"/>
  <c r="N160"/>
  <c r="M160"/>
  <c r="K160"/>
  <c r="J160"/>
  <c r="I160"/>
  <c r="H160"/>
  <c r="G160"/>
  <c r="L159"/>
  <c r="L157" s="1"/>
  <c r="I159"/>
  <c r="F159"/>
  <c r="F157" s="1"/>
  <c r="N157"/>
  <c r="M157"/>
  <c r="K157"/>
  <c r="J157"/>
  <c r="I157"/>
  <c r="H157"/>
  <c r="G157"/>
  <c r="L156"/>
  <c r="L154" s="1"/>
  <c r="I156"/>
  <c r="F156"/>
  <c r="F154" s="1"/>
  <c r="N154"/>
  <c r="M154"/>
  <c r="K154"/>
  <c r="J154"/>
  <c r="I154"/>
  <c r="H154"/>
  <c r="G154"/>
  <c r="L153"/>
  <c r="L151" s="1"/>
  <c r="I153"/>
  <c r="F153"/>
  <c r="F151" s="1"/>
  <c r="N151"/>
  <c r="M151"/>
  <c r="K151"/>
  <c r="J151"/>
  <c r="I151"/>
  <c r="H151"/>
  <c r="G151"/>
  <c r="L150"/>
  <c r="L148" s="1"/>
  <c r="L146" s="1"/>
  <c r="I150"/>
  <c r="F150"/>
  <c r="F148" s="1"/>
  <c r="F146" s="1"/>
  <c r="N148"/>
  <c r="M148"/>
  <c r="M146" s="1"/>
  <c r="K148"/>
  <c r="K146" s="1"/>
  <c r="J148"/>
  <c r="I148"/>
  <c r="I146" s="1"/>
  <c r="H148"/>
  <c r="G148"/>
  <c r="G146" s="1"/>
  <c r="N146"/>
  <c r="J146"/>
  <c r="H146"/>
  <c r="L145"/>
  <c r="I145"/>
  <c r="I143" s="1"/>
  <c r="F145"/>
  <c r="N143"/>
  <c r="M143"/>
  <c r="L143"/>
  <c r="K143"/>
  <c r="J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I134" s="1"/>
  <c r="F136"/>
  <c r="N134"/>
  <c r="M134"/>
  <c r="L134"/>
  <c r="K134"/>
  <c r="J134"/>
  <c r="H134"/>
  <c r="G134"/>
  <c r="F134"/>
  <c r="L133"/>
  <c r="I133"/>
  <c r="F133"/>
  <c r="L132"/>
  <c r="I132"/>
  <c r="F132"/>
  <c r="L131"/>
  <c r="I131"/>
  <c r="F131"/>
  <c r="L130"/>
  <c r="L128" s="1"/>
  <c r="I130"/>
  <c r="F130"/>
  <c r="F128" s="1"/>
  <c r="N128"/>
  <c r="M128"/>
  <c r="K128"/>
  <c r="J128"/>
  <c r="I128"/>
  <c r="H128"/>
  <c r="G128"/>
  <c r="L127"/>
  <c r="L125" s="1"/>
  <c r="I127"/>
  <c r="F127"/>
  <c r="F125" s="1"/>
  <c r="N125"/>
  <c r="M125"/>
  <c r="K125"/>
  <c r="J125"/>
  <c r="I125"/>
  <c r="H125"/>
  <c r="G125"/>
  <c r="L124"/>
  <c r="I124"/>
  <c r="F124"/>
  <c r="L123"/>
  <c r="I123"/>
  <c r="F123"/>
  <c r="L122"/>
  <c r="I122"/>
  <c r="F122"/>
  <c r="L121"/>
  <c r="I121"/>
  <c r="F121"/>
  <c r="L120"/>
  <c r="L118" s="1"/>
  <c r="I120"/>
  <c r="F120"/>
  <c r="F118" s="1"/>
  <c r="N118"/>
  <c r="M118"/>
  <c r="K118"/>
  <c r="J118"/>
  <c r="I118"/>
  <c r="H118"/>
  <c r="G118"/>
  <c r="L117"/>
  <c r="I117"/>
  <c r="F117"/>
  <c r="L116"/>
  <c r="I116"/>
  <c r="F116"/>
  <c r="L115"/>
  <c r="I115"/>
  <c r="I113" s="1"/>
  <c r="F115"/>
  <c r="N113"/>
  <c r="M113"/>
  <c r="L113"/>
  <c r="K113"/>
  <c r="J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L105" s="1"/>
  <c r="I107"/>
  <c r="F107"/>
  <c r="F105" s="1"/>
  <c r="N105"/>
  <c r="M105"/>
  <c r="K105"/>
  <c r="J105"/>
  <c r="I105"/>
  <c r="H105"/>
  <c r="G105"/>
  <c r="L104"/>
  <c r="I104"/>
  <c r="F104"/>
  <c r="L103"/>
  <c r="I103"/>
  <c r="F103"/>
  <c r="L102"/>
  <c r="I102"/>
  <c r="F102"/>
  <c r="L101"/>
  <c r="I101"/>
  <c r="I99" s="1"/>
  <c r="F101"/>
  <c r="N99"/>
  <c r="M99"/>
  <c r="L99"/>
  <c r="K99"/>
  <c r="J99"/>
  <c r="H99"/>
  <c r="G99"/>
  <c r="F99"/>
  <c r="L98"/>
  <c r="I98"/>
  <c r="F98"/>
  <c r="L97"/>
  <c r="L95" s="1"/>
  <c r="I97"/>
  <c r="F97"/>
  <c r="F95" s="1"/>
  <c r="N95"/>
  <c r="M95"/>
  <c r="M93" s="1"/>
  <c r="K95"/>
  <c r="K93" s="1"/>
  <c r="J95"/>
  <c r="I95"/>
  <c r="I93" s="1"/>
  <c r="H95"/>
  <c r="G95"/>
  <c r="G93" s="1"/>
  <c r="N93"/>
  <c r="J93"/>
  <c r="H93"/>
  <c r="L92"/>
  <c r="I92"/>
  <c r="I90" s="1"/>
  <c r="F92"/>
  <c r="N90"/>
  <c r="M90"/>
  <c r="L90"/>
  <c r="K90"/>
  <c r="J90"/>
  <c r="H90"/>
  <c r="G90"/>
  <c r="F90"/>
  <c r="L89"/>
  <c r="I89"/>
  <c r="I87" s="1"/>
  <c r="F89"/>
  <c r="N87"/>
  <c r="M87"/>
  <c r="L87"/>
  <c r="K87"/>
  <c r="J87"/>
  <c r="H87"/>
  <c r="G87"/>
  <c r="F87"/>
  <c r="L86"/>
  <c r="I86"/>
  <c r="I84" s="1"/>
  <c r="F86"/>
  <c r="N84"/>
  <c r="M84"/>
  <c r="L84"/>
  <c r="K84"/>
  <c r="J84"/>
  <c r="H84"/>
  <c r="G84"/>
  <c r="F84"/>
  <c r="L83"/>
  <c r="I83"/>
  <c r="I81" s="1"/>
  <c r="F83"/>
  <c r="N81"/>
  <c r="M81"/>
  <c r="L81"/>
  <c r="K81"/>
  <c r="J81"/>
  <c r="H81"/>
  <c r="G81"/>
  <c r="F81"/>
  <c r="L80"/>
  <c r="I80"/>
  <c r="I78" s="1"/>
  <c r="F80"/>
  <c r="N78"/>
  <c r="M78"/>
  <c r="L78"/>
  <c r="K78"/>
  <c r="J78"/>
  <c r="H78"/>
  <c r="G78"/>
  <c r="F78"/>
  <c r="L77"/>
  <c r="I77"/>
  <c r="F77"/>
  <c r="L76"/>
  <c r="L74" s="1"/>
  <c r="I76"/>
  <c r="F76"/>
  <c r="F74" s="1"/>
  <c r="N74"/>
  <c r="M74"/>
  <c r="K74"/>
  <c r="J74"/>
  <c r="I74"/>
  <c r="H74"/>
  <c r="G74"/>
  <c r="L73"/>
  <c r="L71" s="1"/>
  <c r="I73"/>
  <c r="F73"/>
  <c r="F71" s="1"/>
  <c r="N71"/>
  <c r="M71"/>
  <c r="K71"/>
  <c r="J71"/>
  <c r="I71"/>
  <c r="H71"/>
  <c r="G71"/>
  <c r="L70"/>
  <c r="I70"/>
  <c r="F70"/>
  <c r="L69"/>
  <c r="I69"/>
  <c r="F69"/>
  <c r="L68"/>
  <c r="L66" s="1"/>
  <c r="L64" s="1"/>
  <c r="I68"/>
  <c r="F68"/>
  <c r="F66" s="1"/>
  <c r="F64" s="1"/>
  <c r="N66"/>
  <c r="M66"/>
  <c r="M64" s="1"/>
  <c r="K66"/>
  <c r="K64" s="1"/>
  <c r="J66"/>
  <c r="I66"/>
  <c r="H66"/>
  <c r="G66"/>
  <c r="G64" s="1"/>
  <c r="N64"/>
  <c r="J64"/>
  <c r="H64"/>
  <c r="L63"/>
  <c r="I63"/>
  <c r="I61" s="1"/>
  <c r="F63"/>
  <c r="N61"/>
  <c r="M61"/>
  <c r="L61"/>
  <c r="K61"/>
  <c r="J61"/>
  <c r="H61"/>
  <c r="G61"/>
  <c r="F61"/>
  <c r="L60"/>
  <c r="I60"/>
  <c r="I58" s="1"/>
  <c r="F60"/>
  <c r="N58"/>
  <c r="M58"/>
  <c r="L58"/>
  <c r="K58"/>
  <c r="J58"/>
  <c r="H58"/>
  <c r="G58"/>
  <c r="F58"/>
  <c r="L57"/>
  <c r="I57"/>
  <c r="I55" s="1"/>
  <c r="F57"/>
  <c r="N55"/>
  <c r="M55"/>
  <c r="L55"/>
  <c r="K55"/>
  <c r="J55"/>
  <c r="H55"/>
  <c r="G55"/>
  <c r="F55"/>
  <c r="L54"/>
  <c r="I54"/>
  <c r="I52" s="1"/>
  <c r="F54"/>
  <c r="N52"/>
  <c r="M52"/>
  <c r="L52"/>
  <c r="K52"/>
  <c r="J52"/>
  <c r="H52"/>
  <c r="G52"/>
  <c r="F52"/>
  <c r="L51"/>
  <c r="I51"/>
  <c r="I49" s="1"/>
  <c r="I47" s="1"/>
  <c r="F51"/>
  <c r="N49"/>
  <c r="N47" s="1"/>
  <c r="M49"/>
  <c r="L49"/>
  <c r="L47" s="1"/>
  <c r="K49"/>
  <c r="J49"/>
  <c r="J47" s="1"/>
  <c r="H49"/>
  <c r="H47" s="1"/>
  <c r="G49"/>
  <c r="F49"/>
  <c r="F47" s="1"/>
  <c r="M47"/>
  <c r="K47"/>
  <c r="G47"/>
  <c r="L46"/>
  <c r="I46"/>
  <c r="F46"/>
  <c r="L45"/>
  <c r="I45"/>
  <c r="I43" s="1"/>
  <c r="I41" s="1"/>
  <c r="F45"/>
  <c r="N43"/>
  <c r="N41" s="1"/>
  <c r="M43"/>
  <c r="L43"/>
  <c r="L41" s="1"/>
  <c r="K43"/>
  <c r="J43"/>
  <c r="J41" s="1"/>
  <c r="H43"/>
  <c r="H41" s="1"/>
  <c r="G43"/>
  <c r="F43"/>
  <c r="F41" s="1"/>
  <c r="M41"/>
  <c r="K41"/>
  <c r="G41"/>
  <c r="L40"/>
  <c r="L38" s="1"/>
  <c r="I40"/>
  <c r="F40"/>
  <c r="F38" s="1"/>
  <c r="N38"/>
  <c r="M38"/>
  <c r="K38"/>
  <c r="J38"/>
  <c r="I38"/>
  <c r="H38"/>
  <c r="G38"/>
  <c r="L37"/>
  <c r="L35" s="1"/>
  <c r="I37"/>
  <c r="F37"/>
  <c r="F35" s="1"/>
  <c r="N35"/>
  <c r="M35"/>
  <c r="K35"/>
  <c r="J35"/>
  <c r="I35"/>
  <c r="H35"/>
  <c r="G35"/>
  <c r="L34"/>
  <c r="L32" s="1"/>
  <c r="I34"/>
  <c r="F34"/>
  <c r="F32" s="1"/>
  <c r="N32"/>
  <c r="M32"/>
  <c r="K32"/>
  <c r="J32"/>
  <c r="I32"/>
  <c r="H32"/>
  <c r="G32"/>
  <c r="L31"/>
  <c r="L29" s="1"/>
  <c r="I31"/>
  <c r="F31"/>
  <c r="F29" s="1"/>
  <c r="N29"/>
  <c r="M29"/>
  <c r="K29"/>
  <c r="J29"/>
  <c r="I29"/>
  <c r="H29"/>
  <c r="G29"/>
  <c r="L28"/>
  <c r="I28"/>
  <c r="F28"/>
  <c r="L27"/>
  <c r="I27"/>
  <c r="F27"/>
  <c r="L26"/>
  <c r="L24" s="1"/>
  <c r="I26"/>
  <c r="F26"/>
  <c r="F24" s="1"/>
  <c r="N24"/>
  <c r="M24"/>
  <c r="K24"/>
  <c r="J24"/>
  <c r="I24"/>
  <c r="H24"/>
  <c r="G24"/>
  <c r="L23"/>
  <c r="I23"/>
  <c r="F23"/>
  <c r="L22"/>
  <c r="I22"/>
  <c r="I20" s="1"/>
  <c r="F22"/>
  <c r="N20"/>
  <c r="M20"/>
  <c r="L20"/>
  <c r="K20"/>
  <c r="J20"/>
  <c r="H20"/>
  <c r="G20"/>
  <c r="F20"/>
  <c r="L19"/>
  <c r="I19"/>
  <c r="F19"/>
  <c r="L18"/>
  <c r="I18"/>
  <c r="F18"/>
  <c r="L17"/>
  <c r="I17"/>
  <c r="I15" s="1"/>
  <c r="F17"/>
  <c r="N15"/>
  <c r="N13" s="1"/>
  <c r="M15"/>
  <c r="L15"/>
  <c r="K15"/>
  <c r="J15"/>
  <c r="J13" s="1"/>
  <c r="H15"/>
  <c r="H13" s="1"/>
  <c r="H12" s="1"/>
  <c r="E18" i="4" s="1"/>
  <c r="G15" i="2"/>
  <c r="F15"/>
  <c r="F13" s="1"/>
  <c r="M13"/>
  <c r="K13"/>
  <c r="K12" s="1"/>
  <c r="H18" i="4" s="1"/>
  <c r="G13" i="2"/>
  <c r="J118" i="1"/>
  <c r="G118"/>
  <c r="D118"/>
  <c r="J117"/>
  <c r="G117"/>
  <c r="D117"/>
  <c r="J116"/>
  <c r="G116"/>
  <c r="G115" s="1"/>
  <c r="D116"/>
  <c r="L115"/>
  <c r="K115"/>
  <c r="J115"/>
  <c r="I115"/>
  <c r="H115"/>
  <c r="F115"/>
  <c r="E115"/>
  <c r="D115"/>
  <c r="J114"/>
  <c r="G114"/>
  <c r="D114"/>
  <c r="J113"/>
  <c r="G113"/>
  <c r="D113"/>
  <c r="L112"/>
  <c r="J112"/>
  <c r="I112"/>
  <c r="G112"/>
  <c r="F112"/>
  <c r="D112"/>
  <c r="J111"/>
  <c r="G111"/>
  <c r="D111"/>
  <c r="J110"/>
  <c r="G110"/>
  <c r="D110"/>
  <c r="K109"/>
  <c r="J109"/>
  <c r="H109"/>
  <c r="G109"/>
  <c r="E109"/>
  <c r="D109"/>
  <c r="J108"/>
  <c r="G108"/>
  <c r="D108"/>
  <c r="J107"/>
  <c r="G107"/>
  <c r="D107"/>
  <c r="K106"/>
  <c r="J106"/>
  <c r="H106"/>
  <c r="G106"/>
  <c r="E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K83"/>
  <c r="J83"/>
  <c r="H83"/>
  <c r="G83"/>
  <c r="E83"/>
  <c r="D83"/>
  <c r="K82"/>
  <c r="J82"/>
  <c r="H82"/>
  <c r="G82"/>
  <c r="E82"/>
  <c r="D82"/>
  <c r="J81"/>
  <c r="G81"/>
  <c r="D81"/>
  <c r="J80"/>
  <c r="J78" s="1"/>
  <c r="G80"/>
  <c r="D80"/>
  <c r="D78" s="1"/>
  <c r="J79"/>
  <c r="G79"/>
  <c r="G78" s="1"/>
  <c r="D79"/>
  <c r="K78"/>
  <c r="H78"/>
  <c r="E78"/>
  <c r="J77"/>
  <c r="G77"/>
  <c r="D77"/>
  <c r="J76"/>
  <c r="G76"/>
  <c r="D76"/>
  <c r="J75"/>
  <c r="J73" s="1"/>
  <c r="G75"/>
  <c r="D75"/>
  <c r="D73" s="1"/>
  <c r="J74"/>
  <c r="G74"/>
  <c r="G73" s="1"/>
  <c r="D74"/>
  <c r="K73"/>
  <c r="K68" s="1"/>
  <c r="H73"/>
  <c r="E73"/>
  <c r="E68" s="1"/>
  <c r="J72"/>
  <c r="G72"/>
  <c r="D72"/>
  <c r="K71"/>
  <c r="J71"/>
  <c r="H71"/>
  <c r="G71"/>
  <c r="E71"/>
  <c r="D71"/>
  <c r="J70"/>
  <c r="G70"/>
  <c r="G69" s="1"/>
  <c r="G68" s="1"/>
  <c r="D70"/>
  <c r="L69"/>
  <c r="J69"/>
  <c r="I69"/>
  <c r="I68" s="1"/>
  <c r="I12" s="1"/>
  <c r="H12" i="4" s="1"/>
  <c r="F69" i="1"/>
  <c r="D69"/>
  <c r="L68"/>
  <c r="H68"/>
  <c r="F68"/>
  <c r="J67"/>
  <c r="G67"/>
  <c r="D67"/>
  <c r="J66"/>
  <c r="G66"/>
  <c r="D66"/>
  <c r="L65"/>
  <c r="J65"/>
  <c r="I65"/>
  <c r="G65"/>
  <c r="F65"/>
  <c r="D65"/>
  <c r="J64"/>
  <c r="G64"/>
  <c r="D64"/>
  <c r="J63"/>
  <c r="G63"/>
  <c r="D63"/>
  <c r="J62"/>
  <c r="G62"/>
  <c r="D62"/>
  <c r="J61"/>
  <c r="G61"/>
  <c r="D61"/>
  <c r="K60"/>
  <c r="J60"/>
  <c r="J58" s="1"/>
  <c r="J49" s="1"/>
  <c r="H60"/>
  <c r="G60"/>
  <c r="E60"/>
  <c r="D60"/>
  <c r="D58" s="1"/>
  <c r="D49" s="1"/>
  <c r="J59"/>
  <c r="G59"/>
  <c r="G58" s="1"/>
  <c r="D59"/>
  <c r="K58"/>
  <c r="H58"/>
  <c r="E58"/>
  <c r="J57"/>
  <c r="G57"/>
  <c r="D57"/>
  <c r="L56"/>
  <c r="J56"/>
  <c r="I56"/>
  <c r="G56"/>
  <c r="F56"/>
  <c r="D56"/>
  <c r="J55"/>
  <c r="G55"/>
  <c r="G54" s="1"/>
  <c r="D55"/>
  <c r="K54"/>
  <c r="J54"/>
  <c r="H54"/>
  <c r="E54"/>
  <c r="D54"/>
  <c r="J53"/>
  <c r="G53"/>
  <c r="D53"/>
  <c r="L52"/>
  <c r="J52"/>
  <c r="I52"/>
  <c r="G52"/>
  <c r="F52"/>
  <c r="D52"/>
  <c r="J51"/>
  <c r="G51"/>
  <c r="G50" s="1"/>
  <c r="D51"/>
  <c r="K50"/>
  <c r="K49" s="1"/>
  <c r="J50"/>
  <c r="H50"/>
  <c r="E50"/>
  <c r="E49" s="1"/>
  <c r="E12" s="1"/>
  <c r="D50"/>
  <c r="L49"/>
  <c r="I49"/>
  <c r="H49"/>
  <c r="F49"/>
  <c r="J48"/>
  <c r="G48"/>
  <c r="D48"/>
  <c r="J47"/>
  <c r="G47"/>
  <c r="D47"/>
  <c r="J46"/>
  <c r="G46"/>
  <c r="D46"/>
  <c r="J45"/>
  <c r="G45"/>
  <c r="D45"/>
  <c r="K44"/>
  <c r="J44"/>
  <c r="H44"/>
  <c r="G44"/>
  <c r="E44"/>
  <c r="D44"/>
  <c r="K43"/>
  <c r="J43"/>
  <c r="H43"/>
  <c r="G43"/>
  <c r="E43"/>
  <c r="D43"/>
  <c r="J42"/>
  <c r="G42"/>
  <c r="D42"/>
  <c r="J41"/>
  <c r="G41"/>
  <c r="D41"/>
  <c r="K40"/>
  <c r="J40"/>
  <c r="H40"/>
  <c r="G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J20" s="1"/>
  <c r="G22"/>
  <c r="D22"/>
  <c r="D20" s="1"/>
  <c r="J21"/>
  <c r="G21"/>
  <c r="G20" s="1"/>
  <c r="D21"/>
  <c r="K20"/>
  <c r="H20"/>
  <c r="E20"/>
  <c r="J19"/>
  <c r="G19"/>
  <c r="D19"/>
  <c r="K18"/>
  <c r="J18"/>
  <c r="H18"/>
  <c r="G18"/>
  <c r="E18"/>
  <c r="D18"/>
  <c r="J17"/>
  <c r="G17"/>
  <c r="D17"/>
  <c r="J16"/>
  <c r="J14" s="1"/>
  <c r="J13" s="1"/>
  <c r="G16"/>
  <c r="D16"/>
  <c r="D14" s="1"/>
  <c r="D13" s="1"/>
  <c r="J15"/>
  <c r="G15"/>
  <c r="G14" s="1"/>
  <c r="G13" s="1"/>
  <c r="D15"/>
  <c r="K14"/>
  <c r="H14"/>
  <c r="E14"/>
  <c r="K13"/>
  <c r="K12" s="1"/>
  <c r="H13"/>
  <c r="E13"/>
  <c r="L12"/>
  <c r="H12"/>
  <c r="F12"/>
  <c r="E12" i="4" s="1"/>
  <c r="F63" i="5" l="1"/>
  <c r="F55" s="1"/>
  <c r="F44" s="1"/>
  <c r="D69"/>
  <c r="G69"/>
  <c r="G63" s="1"/>
  <c r="G55" s="1"/>
  <c r="I63"/>
  <c r="I55" s="1"/>
  <c r="L63"/>
  <c r="L55" s="1"/>
  <c r="L44" s="1"/>
  <c r="L14" s="1"/>
  <c r="L12" s="1"/>
  <c r="J69"/>
  <c r="G12" i="1"/>
  <c r="J12"/>
  <c r="D107" i="3"/>
  <c r="D97" s="1"/>
  <c r="I14" i="5"/>
  <c r="I12" s="1"/>
  <c r="H17" i="4" s="1"/>
  <c r="D22" i="5"/>
  <c r="D16" s="1"/>
  <c r="D14" s="1"/>
  <c r="D12" s="1"/>
  <c r="G44"/>
  <c r="G14" s="1"/>
  <c r="G12" s="1"/>
  <c r="J44"/>
  <c r="J12" i="4"/>
  <c r="G49" i="1"/>
  <c r="D68"/>
  <c r="D12" s="1"/>
  <c r="J68"/>
  <c r="G12" i="2"/>
  <c r="D18" i="4" s="1"/>
  <c r="M12" i="2"/>
  <c r="J18" i="4" s="1"/>
  <c r="J12" i="2"/>
  <c r="G18" i="4" s="1"/>
  <c r="L13" i="2"/>
  <c r="N12"/>
  <c r="K18" i="4" s="1"/>
  <c r="I13" i="2"/>
  <c r="I64"/>
  <c r="F93"/>
  <c r="F12" s="1"/>
  <c r="L93"/>
  <c r="I166"/>
  <c r="G29" i="3"/>
  <c r="D29"/>
  <c r="J29"/>
  <c r="G87"/>
  <c r="G14" s="1"/>
  <c r="G12" s="1"/>
  <c r="D87"/>
  <c r="J87"/>
  <c r="D111"/>
  <c r="J111"/>
  <c r="J107" s="1"/>
  <c r="J97" s="1"/>
  <c r="J16" i="5"/>
  <c r="J14" s="1"/>
  <c r="J12" s="1"/>
  <c r="D34"/>
  <c r="F14"/>
  <c r="F12" s="1"/>
  <c r="E17" i="4" s="1"/>
  <c r="I44" i="5"/>
  <c r="D63"/>
  <c r="J63"/>
  <c r="D76"/>
  <c r="D74" s="1"/>
  <c r="J76"/>
  <c r="J74" s="1"/>
  <c r="D55"/>
  <c r="D44" s="1"/>
  <c r="J55"/>
  <c r="C18" i="4" l="1"/>
  <c r="J17"/>
  <c r="I12"/>
  <c r="I17" s="1"/>
  <c r="D14" i="3"/>
  <c r="D12" s="1"/>
  <c r="J14"/>
  <c r="J12" s="1"/>
  <c r="I12" i="2"/>
  <c r="F18" i="4" s="1"/>
  <c r="L12" i="2"/>
  <c r="I18" i="4" s="1"/>
  <c r="G12"/>
  <c r="D12"/>
  <c r="K12"/>
  <c r="K17" s="1"/>
  <c r="D17" l="1"/>
  <c r="C12"/>
  <c r="C17" s="1"/>
  <c r="F12"/>
  <c r="F17" s="1"/>
  <c r="G17"/>
</calcChain>
</file>

<file path=xl/sharedStrings.xml><?xml version="1.0" encoding="utf-8"?>
<sst xmlns="http://schemas.openxmlformats.org/spreadsheetml/2006/main" count="2585" uniqueCount="724">
  <si>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</si>
  <si>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</si>
  <si>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</si>
  <si>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(02/01/22 - 30/09/22թ.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</si>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</sst>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1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tabSelected="1" zoomScaleSheetLayoutView="100" workbookViewId="0">
      <selection sqref="A1:K1"/>
    </sheetView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SUM(D13,D49,D68)</f>
        <v>4717234771</v>
      </c>
      <c r="E12" s="11">
        <f t="shared" si="0"/>
        <v>4717234771</v>
      </c>
      <c r="F12" s="11">
        <f t="shared" si="0"/>
        <v>609828700</v>
      </c>
      <c r="G12" s="11">
        <f t="shared" si="0"/>
        <v>5121235590</v>
      </c>
      <c r="H12" s="11">
        <f t="shared" si="0"/>
        <v>4748134490</v>
      </c>
      <c r="I12" s="11">
        <f t="shared" si="0"/>
        <v>982929800</v>
      </c>
      <c r="J12" s="11">
        <f t="shared" si="0"/>
        <v>3591052978.5999999</v>
      </c>
      <c r="K12" s="11">
        <f t="shared" si="0"/>
        <v>3345135242.5999999</v>
      </c>
      <c r="L12" s="11">
        <f t="shared" si="0"/>
        <v>245917736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SUM(D14,D18,D20,D40,D43)</f>
        <v>1145986971</v>
      </c>
      <c r="E13" s="11">
        <f>SUM(E14,E18,E20,E40,E43)</f>
        <v>1145986971</v>
      </c>
      <c r="F13" s="11" t="s">
        <v>23</v>
      </c>
      <c r="G13" s="11">
        <f>SUM(G14,G18,G20,G40,G43)</f>
        <v>1176886690</v>
      </c>
      <c r="H13" s="11">
        <f>SUM(H14,H18,H20,H40,H43)</f>
        <v>1176886690</v>
      </c>
      <c r="I13" s="11" t="s">
        <v>23</v>
      </c>
      <c r="J13" s="11">
        <f>SUM(J14,J18,J20,J40,J43)</f>
        <v>755303914.20000005</v>
      </c>
      <c r="K13" s="11">
        <f>SUM(K14,K18,K20,K40,K43)</f>
        <v>755303914.20000005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SUM(D15,D16,D17)</f>
        <v>144570112</v>
      </c>
      <c r="E14" s="11">
        <f>SUM(E15,E16,E17)</f>
        <v>144570112</v>
      </c>
      <c r="F14" s="11" t="s">
        <v>23</v>
      </c>
      <c r="G14" s="11">
        <f>SUM(G15,G16,G17)</f>
        <v>175469831</v>
      </c>
      <c r="H14" s="11">
        <f>SUM(H15,H16,H17)</f>
        <v>175469831</v>
      </c>
      <c r="I14" s="11" t="s">
        <v>23</v>
      </c>
      <c r="J14" s="11">
        <f>SUM(J15,J16,J17)</f>
        <v>98006100</v>
      </c>
      <c r="K14" s="11">
        <f>SUM(K15,K16,K17)</f>
        <v>98006100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0</v>
      </c>
      <c r="E15" s="11">
        <v>0</v>
      </c>
      <c r="F15" s="11" t="s">
        <v>23</v>
      </c>
      <c r="G15" s="11">
        <f>SUM(H15,I15)</f>
        <v>0</v>
      </c>
      <c r="H15" s="11">
        <v>0</v>
      </c>
      <c r="I15" s="11" t="s">
        <v>23</v>
      </c>
      <c r="J15" s="11">
        <f>SUM(K15,L15)</f>
        <v>14115232</v>
      </c>
      <c r="K15" s="11">
        <v>14115232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0</v>
      </c>
      <c r="E16" s="11">
        <v>0</v>
      </c>
      <c r="F16" s="11" t="s">
        <v>23</v>
      </c>
      <c r="G16" s="11">
        <f>SUM(H16,I16)</f>
        <v>0</v>
      </c>
      <c r="H16" s="11">
        <v>0</v>
      </c>
      <c r="I16" s="11" t="s">
        <v>23</v>
      </c>
      <c r="J16" s="11">
        <f>SUM(K16,L16)</f>
        <v>7153329</v>
      </c>
      <c r="K16" s="11">
        <v>7153329</v>
      </c>
      <c r="L16" s="11" t="s">
        <v>23</v>
      </c>
    </row>
    <row r="17" spans="1:12" ht="39.950000000000003" customHeight="1">
      <c r="A17" s="9">
        <v>1113</v>
      </c>
      <c r="B17" s="10" t="s">
        <v>28</v>
      </c>
      <c r="C17" s="9"/>
      <c r="D17" s="11">
        <f>SUM(E17,F17)</f>
        <v>144570112</v>
      </c>
      <c r="E17" s="11">
        <v>144570112</v>
      </c>
      <c r="F17" s="11" t="s">
        <v>23</v>
      </c>
      <c r="G17" s="11">
        <f>SUM(H17,I17)</f>
        <v>175469831</v>
      </c>
      <c r="H17" s="11">
        <v>175469831</v>
      </c>
      <c r="I17" s="11" t="s">
        <v>23</v>
      </c>
      <c r="J17" s="11">
        <f>SUM(K17,L17)</f>
        <v>76737539</v>
      </c>
      <c r="K17" s="11">
        <v>76737539</v>
      </c>
      <c r="L17" s="11" t="s">
        <v>23</v>
      </c>
    </row>
    <row r="18" spans="1:12" ht="39.950000000000003" customHeight="1">
      <c r="A18" s="9">
        <v>1120</v>
      </c>
      <c r="B18" s="10" t="s">
        <v>29</v>
      </c>
      <c r="C18" s="9" t="s">
        <v>30</v>
      </c>
      <c r="D18" s="11">
        <f>SUM(D19)</f>
        <v>854585659</v>
      </c>
      <c r="E18" s="11">
        <f>SUM(E19)</f>
        <v>854585659</v>
      </c>
      <c r="F18" s="11" t="s">
        <v>23</v>
      </c>
      <c r="G18" s="11">
        <f>SUM(G19)</f>
        <v>854585659</v>
      </c>
      <c r="H18" s="11">
        <f>SUM(H19)</f>
        <v>854585659</v>
      </c>
      <c r="I18" s="11" t="s">
        <v>23</v>
      </c>
      <c r="J18" s="11">
        <f>SUM(J19)</f>
        <v>535363675</v>
      </c>
      <c r="K18" s="11">
        <f>SUM(K19)</f>
        <v>535363675</v>
      </c>
      <c r="L18" s="11" t="s">
        <v>23</v>
      </c>
    </row>
    <row r="19" spans="1:12" ht="39.950000000000003" customHeight="1">
      <c r="A19" s="9">
        <v>1121</v>
      </c>
      <c r="B19" s="10" t="s">
        <v>31</v>
      </c>
      <c r="C19" s="9"/>
      <c r="D19" s="11">
        <f>SUM(E19,F19)</f>
        <v>854585659</v>
      </c>
      <c r="E19" s="11">
        <v>854585659</v>
      </c>
      <c r="F19" s="11" t="s">
        <v>23</v>
      </c>
      <c r="G19" s="11">
        <f>SUM(H19,I19)</f>
        <v>854585659</v>
      </c>
      <c r="H19" s="11">
        <v>854585659</v>
      </c>
      <c r="I19" s="11" t="s">
        <v>23</v>
      </c>
      <c r="J19" s="11">
        <f>SUM(K19,L19)</f>
        <v>535363675</v>
      </c>
      <c r="K19" s="11">
        <v>535363675</v>
      </c>
      <c r="L19" s="11" t="s">
        <v>23</v>
      </c>
    </row>
    <row r="20" spans="1:12" ht="39.950000000000003" customHeight="1">
      <c r="A20" s="9">
        <v>1130</v>
      </c>
      <c r="B20" s="10" t="s">
        <v>32</v>
      </c>
      <c r="C20" s="9" t="s">
        <v>33</v>
      </c>
      <c r="D20" s="11">
        <f>SUM(D21:D39)</f>
        <v>109031200</v>
      </c>
      <c r="E20" s="11">
        <f>SUM(E21:E39)</f>
        <v>109031200</v>
      </c>
      <c r="F20" s="11" t="s">
        <v>23</v>
      </c>
      <c r="G20" s="11">
        <f>SUM(G21:G39)</f>
        <v>109031200</v>
      </c>
      <c r="H20" s="11">
        <f>SUM(H21:H39)</f>
        <v>109031200</v>
      </c>
      <c r="I20" s="11" t="s">
        <v>23</v>
      </c>
      <c r="J20" s="11">
        <f>SUM(J21:J39)</f>
        <v>81502967.200000003</v>
      </c>
      <c r="K20" s="11">
        <f>SUM(K21:K39)</f>
        <v>81502967.200000003</v>
      </c>
      <c r="L20" s="11" t="s">
        <v>23</v>
      </c>
    </row>
    <row r="21" spans="1:12" ht="39.950000000000003" customHeight="1">
      <c r="A21" s="9">
        <v>11301</v>
      </c>
      <c r="B21" s="10" t="s">
        <v>34</v>
      </c>
      <c r="C21" s="9"/>
      <c r="D21" s="11">
        <f t="shared" ref="D21:D39" si="1">SUM(E21,F21)</f>
        <v>10405000</v>
      </c>
      <c r="E21" s="11">
        <v>10405000</v>
      </c>
      <c r="F21" s="11" t="s">
        <v>23</v>
      </c>
      <c r="G21" s="11">
        <f t="shared" ref="G21:G39" si="2">SUM(H21,I21)</f>
        <v>10405000</v>
      </c>
      <c r="H21" s="11">
        <v>10405000</v>
      </c>
      <c r="I21" s="11" t="s">
        <v>23</v>
      </c>
      <c r="J21" s="11">
        <f t="shared" ref="J21:J39" si="3">SUM(K21,L21)</f>
        <v>6580800</v>
      </c>
      <c r="K21" s="11">
        <v>6580800</v>
      </c>
      <c r="L21" s="11" t="s">
        <v>23</v>
      </c>
    </row>
    <row r="22" spans="1:12" ht="39.950000000000003" customHeight="1">
      <c r="A22" s="9">
        <v>11302</v>
      </c>
      <c r="B22" s="10" t="s">
        <v>35</v>
      </c>
      <c r="C22" s="9"/>
      <c r="D22" s="11">
        <f t="shared" si="1"/>
        <v>84000</v>
      </c>
      <c r="E22" s="11">
        <v>84000</v>
      </c>
      <c r="F22" s="11" t="s">
        <v>23</v>
      </c>
      <c r="G22" s="11">
        <f t="shared" si="2"/>
        <v>84000</v>
      </c>
      <c r="H22" s="11">
        <v>84000</v>
      </c>
      <c r="I22" s="11" t="s">
        <v>23</v>
      </c>
      <c r="J22" s="11">
        <f t="shared" si="3"/>
        <v>2284000</v>
      </c>
      <c r="K22" s="11">
        <v>2284000</v>
      </c>
      <c r="L22" s="11" t="s">
        <v>23</v>
      </c>
    </row>
    <row r="23" spans="1:12" ht="39.950000000000003" customHeight="1">
      <c r="A23" s="9">
        <v>11303</v>
      </c>
      <c r="B23" s="10" t="s">
        <v>36</v>
      </c>
      <c r="C23" s="9"/>
      <c r="D23" s="11">
        <f t="shared" si="1"/>
        <v>35000</v>
      </c>
      <c r="E23" s="11">
        <v>35000</v>
      </c>
      <c r="F23" s="11" t="s">
        <v>23</v>
      </c>
      <c r="G23" s="11">
        <f t="shared" si="2"/>
        <v>35000</v>
      </c>
      <c r="H23" s="11">
        <v>35000</v>
      </c>
      <c r="I23" s="11" t="s">
        <v>23</v>
      </c>
      <c r="J23" s="11">
        <f t="shared" si="3"/>
        <v>15000</v>
      </c>
      <c r="K23" s="11">
        <v>15000</v>
      </c>
      <c r="L23" s="11" t="s">
        <v>23</v>
      </c>
    </row>
    <row r="24" spans="1:12" ht="39.950000000000003" customHeight="1">
      <c r="A24" s="9">
        <v>11304</v>
      </c>
      <c r="B24" s="10" t="s">
        <v>37</v>
      </c>
      <c r="C24" s="9"/>
      <c r="D24" s="11">
        <f t="shared" si="1"/>
        <v>12900000</v>
      </c>
      <c r="E24" s="11">
        <v>12900000</v>
      </c>
      <c r="F24" s="11" t="s">
        <v>23</v>
      </c>
      <c r="G24" s="11">
        <f t="shared" si="2"/>
        <v>12900000</v>
      </c>
      <c r="H24" s="11">
        <v>12900000</v>
      </c>
      <c r="I24" s="11" t="s">
        <v>23</v>
      </c>
      <c r="J24" s="11">
        <f t="shared" si="3"/>
        <v>12350000</v>
      </c>
      <c r="K24" s="11">
        <v>12350000</v>
      </c>
      <c r="L24" s="11" t="s">
        <v>23</v>
      </c>
    </row>
    <row r="25" spans="1:12" ht="39.950000000000003" customHeight="1">
      <c r="A25" s="9">
        <v>11305</v>
      </c>
      <c r="B25" s="10" t="s">
        <v>38</v>
      </c>
      <c r="C25" s="9"/>
      <c r="D25" s="11">
        <f t="shared" si="1"/>
        <v>1740000</v>
      </c>
      <c r="E25" s="11">
        <v>1740000</v>
      </c>
      <c r="F25" s="11" t="s">
        <v>23</v>
      </c>
      <c r="G25" s="11">
        <f t="shared" si="2"/>
        <v>1740000</v>
      </c>
      <c r="H25" s="11">
        <v>1740000</v>
      </c>
      <c r="I25" s="11" t="s">
        <v>23</v>
      </c>
      <c r="J25" s="11">
        <f t="shared" si="3"/>
        <v>1320000</v>
      </c>
      <c r="K25" s="11">
        <v>1320000</v>
      </c>
      <c r="L25" s="11" t="s">
        <v>23</v>
      </c>
    </row>
    <row r="26" spans="1:12" ht="39.950000000000003" customHeight="1">
      <c r="A26" s="9">
        <v>11306</v>
      </c>
      <c r="B26" s="10" t="s">
        <v>39</v>
      </c>
      <c r="C26" s="9"/>
      <c r="D26" s="11">
        <f t="shared" si="1"/>
        <v>1750000</v>
      </c>
      <c r="E26" s="11">
        <v>1750000</v>
      </c>
      <c r="F26" s="11" t="s">
        <v>23</v>
      </c>
      <c r="G26" s="11">
        <f t="shared" si="2"/>
        <v>1750000</v>
      </c>
      <c r="H26" s="11">
        <v>1750000</v>
      </c>
      <c r="I26" s="11" t="s">
        <v>23</v>
      </c>
      <c r="J26" s="11">
        <f t="shared" si="3"/>
        <v>1900000</v>
      </c>
      <c r="K26" s="11">
        <v>1900000</v>
      </c>
      <c r="L26" s="11" t="s">
        <v>23</v>
      </c>
    </row>
    <row r="27" spans="1:12" ht="39.950000000000003" customHeight="1">
      <c r="A27" s="9">
        <v>11307</v>
      </c>
      <c r="B27" s="10" t="s">
        <v>40</v>
      </c>
      <c r="C27" s="9"/>
      <c r="D27" s="11">
        <f t="shared" si="1"/>
        <v>29988000</v>
      </c>
      <c r="E27" s="11">
        <v>29988000</v>
      </c>
      <c r="F27" s="11" t="s">
        <v>23</v>
      </c>
      <c r="G27" s="11">
        <f t="shared" si="2"/>
        <v>29988000</v>
      </c>
      <c r="H27" s="11">
        <v>29988000</v>
      </c>
      <c r="I27" s="11" t="s">
        <v>23</v>
      </c>
      <c r="J27" s="11">
        <f t="shared" si="3"/>
        <v>18125240</v>
      </c>
      <c r="K27" s="11">
        <v>18125240</v>
      </c>
      <c r="L27" s="11" t="s">
        <v>23</v>
      </c>
    </row>
    <row r="28" spans="1:12" ht="39.950000000000003" customHeight="1">
      <c r="A28" s="9">
        <v>11308</v>
      </c>
      <c r="B28" s="10" t="s">
        <v>41</v>
      </c>
      <c r="C28" s="9"/>
      <c r="D28" s="11">
        <f t="shared" si="1"/>
        <v>2646000</v>
      </c>
      <c r="E28" s="11">
        <v>2646000</v>
      </c>
      <c r="F28" s="11" t="s">
        <v>23</v>
      </c>
      <c r="G28" s="11">
        <f t="shared" si="2"/>
        <v>2646000</v>
      </c>
      <c r="H28" s="11">
        <v>2646000</v>
      </c>
      <c r="I28" s="11" t="s">
        <v>23</v>
      </c>
      <c r="J28" s="11">
        <f t="shared" si="3"/>
        <v>3570700</v>
      </c>
      <c r="K28" s="11">
        <v>3570700</v>
      </c>
      <c r="L28" s="11" t="s">
        <v>23</v>
      </c>
    </row>
    <row r="29" spans="1:12" ht="39.950000000000003" customHeight="1">
      <c r="A29" s="9">
        <v>11309</v>
      </c>
      <c r="B29" s="10" t="s">
        <v>42</v>
      </c>
      <c r="C29" s="9"/>
      <c r="D29" s="11">
        <f t="shared" si="1"/>
        <v>2925000</v>
      </c>
      <c r="E29" s="11">
        <v>2925000</v>
      </c>
      <c r="F29" s="11" t="s">
        <v>23</v>
      </c>
      <c r="G29" s="11">
        <f t="shared" si="2"/>
        <v>2925000</v>
      </c>
      <c r="H29" s="11">
        <v>2925000</v>
      </c>
      <c r="I29" s="11" t="s">
        <v>23</v>
      </c>
      <c r="J29" s="11">
        <f t="shared" si="3"/>
        <v>1875000</v>
      </c>
      <c r="K29" s="11">
        <v>1875000</v>
      </c>
      <c r="L29" s="11" t="s">
        <v>23</v>
      </c>
    </row>
    <row r="30" spans="1:12" ht="39.950000000000003" customHeight="1">
      <c r="A30" s="9">
        <v>11310</v>
      </c>
      <c r="B30" s="10" t="s">
        <v>43</v>
      </c>
      <c r="C30" s="9"/>
      <c r="D30" s="11">
        <f t="shared" si="1"/>
        <v>2635200</v>
      </c>
      <c r="E30" s="11">
        <v>2635200</v>
      </c>
      <c r="F30" s="11" t="s">
        <v>23</v>
      </c>
      <c r="G30" s="11">
        <f t="shared" si="2"/>
        <v>2635200</v>
      </c>
      <c r="H30" s="11">
        <v>2635200</v>
      </c>
      <c r="I30" s="11" t="s">
        <v>23</v>
      </c>
      <c r="J30" s="11">
        <f t="shared" si="3"/>
        <v>2646800</v>
      </c>
      <c r="K30" s="11">
        <v>2646800</v>
      </c>
      <c r="L30" s="11" t="s">
        <v>23</v>
      </c>
    </row>
    <row r="31" spans="1:12" ht="39.950000000000003" customHeight="1">
      <c r="A31" s="9">
        <v>11311</v>
      </c>
      <c r="B31" s="10" t="s">
        <v>44</v>
      </c>
      <c r="C31" s="9"/>
      <c r="D31" s="11">
        <f t="shared" si="1"/>
        <v>2250000</v>
      </c>
      <c r="E31" s="11">
        <v>2250000</v>
      </c>
      <c r="F31" s="11" t="s">
        <v>23</v>
      </c>
      <c r="G31" s="11">
        <f t="shared" si="2"/>
        <v>2250000</v>
      </c>
      <c r="H31" s="11">
        <v>2250000</v>
      </c>
      <c r="I31" s="11" t="s">
        <v>23</v>
      </c>
      <c r="J31" s="11">
        <f t="shared" si="3"/>
        <v>90000</v>
      </c>
      <c r="K31" s="11">
        <v>90000</v>
      </c>
      <c r="L31" s="11" t="s">
        <v>23</v>
      </c>
    </row>
    <row r="32" spans="1:12" ht="39.950000000000003" customHeight="1">
      <c r="A32" s="9">
        <v>11312</v>
      </c>
      <c r="B32" s="10" t="s">
        <v>45</v>
      </c>
      <c r="C32" s="9"/>
      <c r="D32" s="11">
        <f t="shared" si="1"/>
        <v>40833000</v>
      </c>
      <c r="E32" s="11">
        <v>40833000</v>
      </c>
      <c r="F32" s="11" t="s">
        <v>23</v>
      </c>
      <c r="G32" s="11">
        <f t="shared" si="2"/>
        <v>40833000</v>
      </c>
      <c r="H32" s="11">
        <v>40833000</v>
      </c>
      <c r="I32" s="11" t="s">
        <v>23</v>
      </c>
      <c r="J32" s="11">
        <f t="shared" si="3"/>
        <v>29825427.199999999</v>
      </c>
      <c r="K32" s="11">
        <v>29825427.199999999</v>
      </c>
      <c r="L32" s="11" t="s">
        <v>23</v>
      </c>
    </row>
    <row r="33" spans="1:12" ht="39.950000000000003" customHeight="1">
      <c r="A33" s="9">
        <v>11313</v>
      </c>
      <c r="B33" s="10" t="s">
        <v>46</v>
      </c>
      <c r="C33" s="9"/>
      <c r="D33" s="11">
        <f t="shared" si="1"/>
        <v>200000</v>
      </c>
      <c r="E33" s="11">
        <v>200000</v>
      </c>
      <c r="F33" s="11" t="s">
        <v>23</v>
      </c>
      <c r="G33" s="11">
        <f t="shared" si="2"/>
        <v>200000</v>
      </c>
      <c r="H33" s="11">
        <v>200000</v>
      </c>
      <c r="I33" s="11" t="s">
        <v>23</v>
      </c>
      <c r="J33" s="11">
        <f t="shared" si="3"/>
        <v>350000</v>
      </c>
      <c r="K33" s="11">
        <v>350000</v>
      </c>
      <c r="L33" s="11" t="s">
        <v>23</v>
      </c>
    </row>
    <row r="34" spans="1:12" ht="39.950000000000003" customHeight="1">
      <c r="A34" s="9">
        <v>11314</v>
      </c>
      <c r="B34" s="10" t="s">
        <v>47</v>
      </c>
      <c r="C34" s="9"/>
      <c r="D34" s="11">
        <f t="shared" si="1"/>
        <v>140000</v>
      </c>
      <c r="E34" s="11">
        <v>140000</v>
      </c>
      <c r="F34" s="11" t="s">
        <v>23</v>
      </c>
      <c r="G34" s="11">
        <f t="shared" si="2"/>
        <v>140000</v>
      </c>
      <c r="H34" s="11">
        <v>140000</v>
      </c>
      <c r="I34" s="11" t="s">
        <v>23</v>
      </c>
      <c r="J34" s="11">
        <f t="shared" si="3"/>
        <v>70000</v>
      </c>
      <c r="K34" s="11">
        <v>70000</v>
      </c>
      <c r="L34" s="11" t="s">
        <v>23</v>
      </c>
    </row>
    <row r="35" spans="1:12" ht="39.950000000000003" customHeight="1">
      <c r="A35" s="9">
        <v>11315</v>
      </c>
      <c r="B35" s="10" t="s">
        <v>48</v>
      </c>
      <c r="C35" s="9"/>
      <c r="D35" s="11">
        <f t="shared" si="1"/>
        <v>500000</v>
      </c>
      <c r="E35" s="11">
        <v>500000</v>
      </c>
      <c r="F35" s="11" t="s">
        <v>23</v>
      </c>
      <c r="G35" s="11">
        <f t="shared" si="2"/>
        <v>500000</v>
      </c>
      <c r="H35" s="11">
        <v>500000</v>
      </c>
      <c r="I35" s="11" t="s">
        <v>23</v>
      </c>
      <c r="J35" s="11">
        <f t="shared" si="3"/>
        <v>500000</v>
      </c>
      <c r="K35" s="11">
        <v>500000</v>
      </c>
      <c r="L35" s="11" t="s">
        <v>23</v>
      </c>
    </row>
    <row r="36" spans="1:12" ht="39.950000000000003" customHeight="1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1140</v>
      </c>
      <c r="B40" s="10" t="s">
        <v>53</v>
      </c>
      <c r="C40" s="9" t="s">
        <v>54</v>
      </c>
      <c r="D40" s="11">
        <f>SUM(D41,D42)</f>
        <v>37800000</v>
      </c>
      <c r="E40" s="11">
        <f>SUM(E41,E42)</f>
        <v>37800000</v>
      </c>
      <c r="F40" s="11" t="s">
        <v>23</v>
      </c>
      <c r="G40" s="11">
        <f>SUM(G41,G42)</f>
        <v>37800000</v>
      </c>
      <c r="H40" s="11">
        <f>SUM(H41,H42)</f>
        <v>37800000</v>
      </c>
      <c r="I40" s="11" t="s">
        <v>23</v>
      </c>
      <c r="J40" s="11">
        <f>SUM(J41,J42)</f>
        <v>40431172</v>
      </c>
      <c r="K40" s="11">
        <f>SUM(K41,K42)</f>
        <v>40431172</v>
      </c>
      <c r="L40" s="11" t="s">
        <v>23</v>
      </c>
    </row>
    <row r="41" spans="1:12" ht="39.950000000000003" customHeight="1">
      <c r="A41" s="9">
        <v>1141</v>
      </c>
      <c r="B41" s="10" t="s">
        <v>55</v>
      </c>
      <c r="C41" s="9"/>
      <c r="D41" s="11">
        <f>SUM(E41,F41)</f>
        <v>12500000</v>
      </c>
      <c r="E41" s="11">
        <v>12500000</v>
      </c>
      <c r="F41" s="11" t="s">
        <v>23</v>
      </c>
      <c r="G41" s="11">
        <f>SUM(H41,I41)</f>
        <v>12500000</v>
      </c>
      <c r="H41" s="11">
        <v>12500000</v>
      </c>
      <c r="I41" s="11" t="s">
        <v>23</v>
      </c>
      <c r="J41" s="11">
        <f>SUM(K41,L41)</f>
        <v>10078000</v>
      </c>
      <c r="K41" s="11">
        <v>10078000</v>
      </c>
      <c r="L41" s="11" t="s">
        <v>23</v>
      </c>
    </row>
    <row r="42" spans="1:12" ht="39.950000000000003" customHeight="1">
      <c r="A42" s="9">
        <v>1142</v>
      </c>
      <c r="B42" s="10" t="s">
        <v>56</v>
      </c>
      <c r="C42" s="9"/>
      <c r="D42" s="11">
        <f>SUM(E42,F42)</f>
        <v>25300000</v>
      </c>
      <c r="E42" s="11">
        <v>25300000</v>
      </c>
      <c r="F42" s="11" t="s">
        <v>23</v>
      </c>
      <c r="G42" s="11">
        <f>SUM(H42,I42)</f>
        <v>25300000</v>
      </c>
      <c r="H42" s="11">
        <v>25300000</v>
      </c>
      <c r="I42" s="11" t="s">
        <v>23</v>
      </c>
      <c r="J42" s="11">
        <f>SUM(K42,L42)</f>
        <v>30353172</v>
      </c>
      <c r="K42" s="11">
        <v>30353172</v>
      </c>
      <c r="L42" s="11" t="s">
        <v>23</v>
      </c>
    </row>
    <row r="43" spans="1:12" ht="39.950000000000003" customHeight="1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2796598100</v>
      </c>
      <c r="E49" s="11">
        <f t="shared" si="4"/>
        <v>2796598100</v>
      </c>
      <c r="F49" s="11">
        <f t="shared" si="4"/>
        <v>0</v>
      </c>
      <c r="G49" s="11">
        <f t="shared" si="4"/>
        <v>3169699200</v>
      </c>
      <c r="H49" s="11">
        <f t="shared" si="4"/>
        <v>2796598100</v>
      </c>
      <c r="I49" s="11">
        <f t="shared" si="4"/>
        <v>373101100</v>
      </c>
      <c r="J49" s="11">
        <f t="shared" si="4"/>
        <v>2343366336</v>
      </c>
      <c r="K49" s="11">
        <f t="shared" si="4"/>
        <v>2097448600</v>
      </c>
      <c r="L49" s="11">
        <f t="shared" si="4"/>
        <v>245917736</v>
      </c>
    </row>
    <row r="50" spans="1:12" ht="39.950000000000003" customHeight="1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>
      <c r="A58" s="9">
        <v>1250</v>
      </c>
      <c r="B58" s="10" t="s">
        <v>78</v>
      </c>
      <c r="C58" s="9" t="s">
        <v>79</v>
      </c>
      <c r="D58" s="11">
        <f>SUM(D59,D60,D63,D64)</f>
        <v>2796598100</v>
      </c>
      <c r="E58" s="11">
        <f>SUM(E59,E60,E63,E64)</f>
        <v>2796598100</v>
      </c>
      <c r="F58" s="11" t="s">
        <v>23</v>
      </c>
      <c r="G58" s="11">
        <f>SUM(G59,G60,G63,G64)</f>
        <v>2796598100</v>
      </c>
      <c r="H58" s="11">
        <f>SUM(H59,H60,H63,H64)</f>
        <v>2796598100</v>
      </c>
      <c r="I58" s="11" t="s">
        <v>23</v>
      </c>
      <c r="J58" s="11">
        <f>SUM(J59,J60,J63,J64)</f>
        <v>2097448600</v>
      </c>
      <c r="K58" s="11">
        <f>SUM(K59,K60,K63,K64)</f>
        <v>2097448600</v>
      </c>
      <c r="L58" s="11" t="s">
        <v>23</v>
      </c>
    </row>
    <row r="59" spans="1:12" ht="39.950000000000003" customHeight="1">
      <c r="A59" s="9">
        <v>1251</v>
      </c>
      <c r="B59" s="10" t="s">
        <v>80</v>
      </c>
      <c r="C59" s="9"/>
      <c r="D59" s="11">
        <f>SUM(E59,F59)</f>
        <v>2796598100</v>
      </c>
      <c r="E59" s="11">
        <v>2796598100</v>
      </c>
      <c r="F59" s="11" t="s">
        <v>23</v>
      </c>
      <c r="G59" s="11">
        <f>SUM(H59,I59)</f>
        <v>2796598100</v>
      </c>
      <c r="H59" s="11">
        <v>2796598100</v>
      </c>
      <c r="I59" s="11" t="s">
        <v>23</v>
      </c>
      <c r="J59" s="11">
        <f>SUM(K59,L59)</f>
        <v>2097448600</v>
      </c>
      <c r="K59" s="11">
        <v>2097448600</v>
      </c>
      <c r="L59" s="11" t="s">
        <v>23</v>
      </c>
    </row>
    <row r="60" spans="1:12" ht="39.950000000000003" customHeight="1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373101100</v>
      </c>
      <c r="H65" s="11" t="s">
        <v>23</v>
      </c>
      <c r="I65" s="11">
        <f>SUM(I66,I67)</f>
        <v>373101100</v>
      </c>
      <c r="J65" s="11">
        <f>SUM(J66,J67)</f>
        <v>245917736</v>
      </c>
      <c r="K65" s="11" t="s">
        <v>23</v>
      </c>
      <c r="L65" s="11">
        <f>SUM(L66,L67)</f>
        <v>245917736</v>
      </c>
    </row>
    <row r="66" spans="1:12" ht="39.950000000000003" customHeight="1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373101100</v>
      </c>
      <c r="H66" s="11" t="s">
        <v>23</v>
      </c>
      <c r="I66" s="11">
        <v>373101100</v>
      </c>
      <c r="J66" s="11">
        <f>SUM(K66,L66)</f>
        <v>245917736</v>
      </c>
      <c r="K66" s="11" t="s">
        <v>23</v>
      </c>
      <c r="L66" s="11">
        <v>245917736</v>
      </c>
    </row>
    <row r="67" spans="1:12" ht="39.950000000000003" customHeight="1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774649700</v>
      </c>
      <c r="E68" s="11">
        <f t="shared" si="5"/>
        <v>774649700</v>
      </c>
      <c r="F68" s="11">
        <f t="shared" si="5"/>
        <v>609828700</v>
      </c>
      <c r="G68" s="11">
        <f t="shared" si="5"/>
        <v>774649700</v>
      </c>
      <c r="H68" s="11">
        <f t="shared" si="5"/>
        <v>774649700</v>
      </c>
      <c r="I68" s="11">
        <f t="shared" si="5"/>
        <v>609828700</v>
      </c>
      <c r="J68" s="11">
        <f t="shared" si="5"/>
        <v>492382728.39999998</v>
      </c>
      <c r="K68" s="11">
        <f t="shared" si="5"/>
        <v>492382728.39999998</v>
      </c>
      <c r="L68" s="11">
        <f t="shared" si="5"/>
        <v>0</v>
      </c>
    </row>
    <row r="69" spans="1:12" ht="39.950000000000003" customHeight="1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>
      <c r="A73" s="9">
        <v>1330</v>
      </c>
      <c r="B73" s="10" t="s">
        <v>98</v>
      </c>
      <c r="C73" s="9" t="s">
        <v>99</v>
      </c>
      <c r="D73" s="11">
        <f>SUM(D74:D77)</f>
        <v>155898600</v>
      </c>
      <c r="E73" s="11">
        <f>SUM(E74:E77)</f>
        <v>155898600</v>
      </c>
      <c r="F73" s="11" t="s">
        <v>23</v>
      </c>
      <c r="G73" s="11">
        <f>SUM(G74:G77)</f>
        <v>155898600</v>
      </c>
      <c r="H73" s="11">
        <f>SUM(H74:H77)</f>
        <v>155898600</v>
      </c>
      <c r="I73" s="11" t="s">
        <v>23</v>
      </c>
      <c r="J73" s="11">
        <f>SUM(J74:J77)</f>
        <v>90675112</v>
      </c>
      <c r="K73" s="11">
        <f>SUM(K74:K77)</f>
        <v>90675112</v>
      </c>
      <c r="L73" s="11" t="s">
        <v>23</v>
      </c>
    </row>
    <row r="74" spans="1:12" ht="39.950000000000003" customHeight="1">
      <c r="A74" s="9">
        <v>1331</v>
      </c>
      <c r="B74" s="10" t="s">
        <v>100</v>
      </c>
      <c r="C74" s="9"/>
      <c r="D74" s="11">
        <f>SUM(E74,F74)</f>
        <v>117557300</v>
      </c>
      <c r="E74" s="11">
        <v>117557300</v>
      </c>
      <c r="F74" s="11" t="s">
        <v>23</v>
      </c>
      <c r="G74" s="11">
        <f>SUM(H74,I74)</f>
        <v>117557300</v>
      </c>
      <c r="H74" s="11">
        <v>117557300</v>
      </c>
      <c r="I74" s="11" t="s">
        <v>23</v>
      </c>
      <c r="J74" s="11">
        <f>SUM(K74,L74)</f>
        <v>62229950</v>
      </c>
      <c r="K74" s="11">
        <v>62229950</v>
      </c>
      <c r="L74" s="11" t="s">
        <v>23</v>
      </c>
    </row>
    <row r="75" spans="1:12" ht="39.950000000000003" customHeight="1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1334</v>
      </c>
      <c r="B77" s="10" t="s">
        <v>103</v>
      </c>
      <c r="C77" s="9"/>
      <c r="D77" s="11">
        <f>SUM(E77,F77)</f>
        <v>38341300</v>
      </c>
      <c r="E77" s="11">
        <v>38341300</v>
      </c>
      <c r="F77" s="11" t="s">
        <v>23</v>
      </c>
      <c r="G77" s="11">
        <f>SUM(H77,I77)</f>
        <v>38341300</v>
      </c>
      <c r="H77" s="11">
        <v>38341300</v>
      </c>
      <c r="I77" s="11" t="s">
        <v>23</v>
      </c>
      <c r="J77" s="11">
        <f>SUM(K77,L77)</f>
        <v>28445162</v>
      </c>
      <c r="K77" s="11">
        <v>28445162</v>
      </c>
      <c r="L77" s="11" t="s">
        <v>23</v>
      </c>
    </row>
    <row r="78" spans="1:12" ht="39.950000000000003" customHeight="1">
      <c r="A78" s="9">
        <v>1340</v>
      </c>
      <c r="B78" s="10" t="s">
        <v>104</v>
      </c>
      <c r="C78" s="9" t="s">
        <v>105</v>
      </c>
      <c r="D78" s="11">
        <f>SUM(D79,D80,D81)</f>
        <v>10159400</v>
      </c>
      <c r="E78" s="11">
        <f>SUM(E79,E80,E81)</f>
        <v>10159400</v>
      </c>
      <c r="F78" s="11" t="s">
        <v>23</v>
      </c>
      <c r="G78" s="11">
        <f>SUM(G79,G80,G81)</f>
        <v>10159400</v>
      </c>
      <c r="H78" s="11">
        <f>SUM(H79,H80,H81)</f>
        <v>10159400</v>
      </c>
      <c r="I78" s="11" t="s">
        <v>23</v>
      </c>
      <c r="J78" s="11">
        <f>SUM(J79,J80,J81)</f>
        <v>300000</v>
      </c>
      <c r="K78" s="11">
        <f>SUM(K79,K80,K81)</f>
        <v>300000</v>
      </c>
      <c r="L78" s="11" t="s">
        <v>23</v>
      </c>
    </row>
    <row r="79" spans="1:12" ht="39.950000000000003" customHeight="1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>
      <c r="A80" s="9">
        <v>1342</v>
      </c>
      <c r="B80" s="10" t="s">
        <v>107</v>
      </c>
      <c r="C80" s="9"/>
      <c r="D80" s="11">
        <f>SUM(E80,F80)</f>
        <v>9559400</v>
      </c>
      <c r="E80" s="11">
        <v>9559400</v>
      </c>
      <c r="F80" s="11" t="s">
        <v>23</v>
      </c>
      <c r="G80" s="11">
        <f>SUM(H80,I80)</f>
        <v>9559400</v>
      </c>
      <c r="H80" s="11">
        <v>9559400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1343</v>
      </c>
      <c r="B81" s="10" t="s">
        <v>108</v>
      </c>
      <c r="C81" s="9"/>
      <c r="D81" s="11">
        <f>SUM(E81,F81)</f>
        <v>600000</v>
      </c>
      <c r="E81" s="11">
        <v>600000</v>
      </c>
      <c r="F81" s="11" t="s">
        <v>23</v>
      </c>
      <c r="G81" s="11">
        <f>SUM(H81,I81)</f>
        <v>600000</v>
      </c>
      <c r="H81" s="11">
        <v>600000</v>
      </c>
      <c r="I81" s="11" t="s">
        <v>23</v>
      </c>
      <c r="J81" s="11">
        <f>SUM(K81,L81)</f>
        <v>300000</v>
      </c>
      <c r="K81" s="11">
        <v>300000</v>
      </c>
      <c r="L81" s="11" t="s">
        <v>23</v>
      </c>
    </row>
    <row r="82" spans="1:12" ht="39.950000000000003" customHeight="1">
      <c r="A82" s="9">
        <v>1350</v>
      </c>
      <c r="B82" s="10" t="s">
        <v>109</v>
      </c>
      <c r="C82" s="9" t="s">
        <v>110</v>
      </c>
      <c r="D82" s="11">
        <f>SUM(D83,D104,D105)</f>
        <v>593341700</v>
      </c>
      <c r="E82" s="11">
        <f>SUM(E83,E104,E105)</f>
        <v>593341700</v>
      </c>
      <c r="F82" s="11" t="s">
        <v>23</v>
      </c>
      <c r="G82" s="11">
        <f>SUM(G83,G104,G105)</f>
        <v>593341700</v>
      </c>
      <c r="H82" s="11">
        <f>SUM(H83,H104,H105)</f>
        <v>593341700</v>
      </c>
      <c r="I82" s="11" t="s">
        <v>23</v>
      </c>
      <c r="J82" s="11">
        <f>SUM(J83,J104,J105)</f>
        <v>388394012.89999998</v>
      </c>
      <c r="K82" s="11">
        <f>SUM(K83,K104,K105)</f>
        <v>388394012.89999998</v>
      </c>
      <c r="L82" s="11" t="s">
        <v>23</v>
      </c>
    </row>
    <row r="83" spans="1:12" ht="39.950000000000003" customHeight="1">
      <c r="A83" s="9">
        <v>1351</v>
      </c>
      <c r="B83" s="10" t="s">
        <v>111</v>
      </c>
      <c r="C83" s="9"/>
      <c r="D83" s="11">
        <f>SUM(D84:D103)</f>
        <v>553341700</v>
      </c>
      <c r="E83" s="11">
        <f>SUM(E84:E103)</f>
        <v>553341700</v>
      </c>
      <c r="F83" s="11" t="s">
        <v>23</v>
      </c>
      <c r="G83" s="11">
        <f>SUM(G84:G103)</f>
        <v>553341700</v>
      </c>
      <c r="H83" s="11">
        <f>SUM(H84:H103)</f>
        <v>553341700</v>
      </c>
      <c r="I83" s="11" t="s">
        <v>23</v>
      </c>
      <c r="J83" s="11">
        <f>SUM(J84:J103)</f>
        <v>335272647.89999998</v>
      </c>
      <c r="K83" s="11">
        <f>SUM(K84:K103)</f>
        <v>335272647.89999998</v>
      </c>
      <c r="L83" s="11" t="s">
        <v>23</v>
      </c>
    </row>
    <row r="84" spans="1:12" ht="39.950000000000003" customHeight="1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0</v>
      </c>
      <c r="K84" s="11">
        <v>0</v>
      </c>
      <c r="L84" s="11" t="s">
        <v>23</v>
      </c>
    </row>
    <row r="85" spans="1:12" ht="39.950000000000003" customHeight="1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535000</v>
      </c>
      <c r="K86" s="11">
        <v>535000</v>
      </c>
      <c r="L86" s="11" t="s">
        <v>23</v>
      </c>
    </row>
    <row r="87" spans="1:12" ht="39.950000000000003" customHeight="1">
      <c r="A87" s="9">
        <v>13504</v>
      </c>
      <c r="B87" s="10" t="s">
        <v>115</v>
      </c>
      <c r="C87" s="9"/>
      <c r="D87" s="11">
        <f t="shared" si="6"/>
        <v>2925000</v>
      </c>
      <c r="E87" s="11">
        <v>2925000</v>
      </c>
      <c r="F87" s="11" t="s">
        <v>23</v>
      </c>
      <c r="G87" s="11">
        <f t="shared" si="7"/>
        <v>2925000</v>
      </c>
      <c r="H87" s="11">
        <v>2925000</v>
      </c>
      <c r="I87" s="11" t="s">
        <v>23</v>
      </c>
      <c r="J87" s="11">
        <f t="shared" si="8"/>
        <v>3323012</v>
      </c>
      <c r="K87" s="11">
        <v>3323012</v>
      </c>
      <c r="L87" s="11" t="s">
        <v>23</v>
      </c>
    </row>
    <row r="88" spans="1:12" ht="39.950000000000003" customHeight="1">
      <c r="A88" s="9">
        <v>13505</v>
      </c>
      <c r="B88" s="10" t="s">
        <v>116</v>
      </c>
      <c r="C88" s="9"/>
      <c r="D88" s="11">
        <f t="shared" si="6"/>
        <v>7500000</v>
      </c>
      <c r="E88" s="11">
        <v>7500000</v>
      </c>
      <c r="F88" s="11" t="s">
        <v>23</v>
      </c>
      <c r="G88" s="11">
        <f t="shared" si="7"/>
        <v>7500000</v>
      </c>
      <c r="H88" s="11">
        <v>7500000</v>
      </c>
      <c r="I88" s="11" t="s">
        <v>23</v>
      </c>
      <c r="J88" s="11">
        <f t="shared" si="8"/>
        <v>2015000</v>
      </c>
      <c r="K88" s="11">
        <v>2015000</v>
      </c>
      <c r="L88" s="11" t="s">
        <v>23</v>
      </c>
    </row>
    <row r="89" spans="1:12" ht="39.950000000000003" customHeight="1">
      <c r="A89" s="9">
        <v>13506</v>
      </c>
      <c r="B89" s="10" t="s">
        <v>117</v>
      </c>
      <c r="C89" s="9"/>
      <c r="D89" s="11">
        <f t="shared" si="6"/>
        <v>60000</v>
      </c>
      <c r="E89" s="11">
        <v>60000</v>
      </c>
      <c r="F89" s="11" t="s">
        <v>23</v>
      </c>
      <c r="G89" s="11">
        <f t="shared" si="7"/>
        <v>60000</v>
      </c>
      <c r="H89" s="11">
        <v>60000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>
      <c r="A90" s="9">
        <v>13507</v>
      </c>
      <c r="B90" s="10" t="s">
        <v>118</v>
      </c>
      <c r="C90" s="9"/>
      <c r="D90" s="11">
        <f t="shared" si="6"/>
        <v>228774500</v>
      </c>
      <c r="E90" s="11">
        <v>228774500</v>
      </c>
      <c r="F90" s="11" t="s">
        <v>23</v>
      </c>
      <c r="G90" s="11">
        <f t="shared" si="7"/>
        <v>228774500</v>
      </c>
      <c r="H90" s="11">
        <v>228774500</v>
      </c>
      <c r="I90" s="11" t="s">
        <v>23</v>
      </c>
      <c r="J90" s="11">
        <f t="shared" si="8"/>
        <v>125908215</v>
      </c>
      <c r="K90" s="11">
        <v>125908215</v>
      </c>
      <c r="L90" s="11" t="s">
        <v>23</v>
      </c>
    </row>
    <row r="91" spans="1:12" ht="39.950000000000003" customHeight="1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>
      <c r="A96" s="9">
        <v>13513</v>
      </c>
      <c r="B96" s="10" t="s">
        <v>124</v>
      </c>
      <c r="C96" s="9"/>
      <c r="D96" s="11">
        <f t="shared" si="6"/>
        <v>209208000</v>
      </c>
      <c r="E96" s="11">
        <v>209208000</v>
      </c>
      <c r="F96" s="11" t="s">
        <v>23</v>
      </c>
      <c r="G96" s="11">
        <f t="shared" si="7"/>
        <v>209208000</v>
      </c>
      <c r="H96" s="11">
        <v>209208000</v>
      </c>
      <c r="I96" s="11" t="s">
        <v>23</v>
      </c>
      <c r="J96" s="11">
        <f t="shared" si="8"/>
        <v>121758470.90000001</v>
      </c>
      <c r="K96" s="11">
        <v>121758470.90000001</v>
      </c>
      <c r="L96" s="11" t="s">
        <v>23</v>
      </c>
    </row>
    <row r="97" spans="1:12" ht="39.950000000000003" customHeight="1">
      <c r="A97" s="9">
        <v>13514</v>
      </c>
      <c r="B97" s="10" t="s">
        <v>125</v>
      </c>
      <c r="C97" s="9"/>
      <c r="D97" s="11">
        <f t="shared" si="6"/>
        <v>104784200</v>
      </c>
      <c r="E97" s="11">
        <v>104784200</v>
      </c>
      <c r="F97" s="11" t="s">
        <v>23</v>
      </c>
      <c r="G97" s="11">
        <f t="shared" si="7"/>
        <v>104784200</v>
      </c>
      <c r="H97" s="11">
        <v>104784200</v>
      </c>
      <c r="I97" s="11" t="s">
        <v>23</v>
      </c>
      <c r="J97" s="11">
        <f t="shared" si="8"/>
        <v>81701950</v>
      </c>
      <c r="K97" s="11">
        <v>81701950</v>
      </c>
      <c r="L97" s="11" t="s">
        <v>23</v>
      </c>
    </row>
    <row r="98" spans="1:12" ht="39.950000000000003" customHeight="1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39.950000000000003" customHeight="1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>
      <c r="A101" s="9">
        <v>13518</v>
      </c>
      <c r="B101" s="10" t="s">
        <v>129</v>
      </c>
      <c r="C101" s="9"/>
      <c r="D101" s="11">
        <f t="shared" si="6"/>
        <v>90000</v>
      </c>
      <c r="E101" s="11">
        <v>90000</v>
      </c>
      <c r="F101" s="11" t="s">
        <v>23</v>
      </c>
      <c r="G101" s="11">
        <f t="shared" si="7"/>
        <v>90000</v>
      </c>
      <c r="H101" s="11">
        <v>90000</v>
      </c>
      <c r="I101" s="11" t="s">
        <v>23</v>
      </c>
      <c r="J101" s="11">
        <f t="shared" si="8"/>
        <v>31000</v>
      </c>
      <c r="K101" s="11">
        <v>31000</v>
      </c>
      <c r="L101" s="11" t="s">
        <v>23</v>
      </c>
    </row>
    <row r="102" spans="1:12" ht="39.950000000000003" customHeight="1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9.950000000000003" customHeight="1">
      <c r="A104" s="9">
        <v>1352</v>
      </c>
      <c r="B104" s="10" t="s">
        <v>132</v>
      </c>
      <c r="C104" s="9"/>
      <c r="D104" s="11">
        <f t="shared" si="6"/>
        <v>40000000</v>
      </c>
      <c r="E104" s="11">
        <v>40000000</v>
      </c>
      <c r="F104" s="11" t="s">
        <v>23</v>
      </c>
      <c r="G104" s="11">
        <f t="shared" si="7"/>
        <v>40000000</v>
      </c>
      <c r="H104" s="11">
        <v>40000000</v>
      </c>
      <c r="I104" s="11" t="s">
        <v>23</v>
      </c>
      <c r="J104" s="11">
        <f t="shared" si="8"/>
        <v>53121365</v>
      </c>
      <c r="K104" s="11">
        <v>53121365</v>
      </c>
      <c r="L104" s="11" t="s">
        <v>23</v>
      </c>
    </row>
    <row r="105" spans="1:12" ht="39.950000000000003" customHeight="1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>
      <c r="A106" s="9">
        <v>1360</v>
      </c>
      <c r="B106" s="10" t="s">
        <v>134</v>
      </c>
      <c r="C106" s="9" t="s">
        <v>135</v>
      </c>
      <c r="D106" s="11">
        <f>SUM(D107,D108)</f>
        <v>8750000</v>
      </c>
      <c r="E106" s="11">
        <f>SUM(E107,E108)</f>
        <v>8750000</v>
      </c>
      <c r="F106" s="11" t="s">
        <v>23</v>
      </c>
      <c r="G106" s="11">
        <f>SUM(G107,G108)</f>
        <v>8750000</v>
      </c>
      <c r="H106" s="11">
        <f>SUM(H107,H108)</f>
        <v>8750000</v>
      </c>
      <c r="I106" s="11" t="s">
        <v>23</v>
      </c>
      <c r="J106" s="11">
        <f>SUM(J107,J108)</f>
        <v>4286715</v>
      </c>
      <c r="K106" s="11">
        <f>SUM(K107,K108)</f>
        <v>4286715</v>
      </c>
      <c r="L106" s="11" t="s">
        <v>23</v>
      </c>
    </row>
    <row r="107" spans="1:12" ht="39.950000000000003" customHeight="1">
      <c r="A107" s="9">
        <v>1361</v>
      </c>
      <c r="B107" s="10" t="s">
        <v>136</v>
      </c>
      <c r="C107" s="9"/>
      <c r="D107" s="11">
        <f>SUM(E107,F107)</f>
        <v>8750000</v>
      </c>
      <c r="E107" s="11">
        <v>8750000</v>
      </c>
      <c r="F107" s="11" t="s">
        <v>23</v>
      </c>
      <c r="G107" s="11">
        <f>SUM(H107,I107)</f>
        <v>8750000</v>
      </c>
      <c r="H107" s="11">
        <v>8750000</v>
      </c>
      <c r="I107" s="11" t="s">
        <v>23</v>
      </c>
      <c r="J107" s="11">
        <f>SUM(K107,L107)</f>
        <v>4286715</v>
      </c>
      <c r="K107" s="11">
        <v>4286715</v>
      </c>
      <c r="L107" s="11" t="s">
        <v>23</v>
      </c>
    </row>
    <row r="108" spans="1:12" ht="39.950000000000003" customHeight="1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-18400</v>
      </c>
      <c r="K109" s="11">
        <f>SUM(K110,K111)</f>
        <v>-18400</v>
      </c>
      <c r="L109" s="11" t="s">
        <v>23</v>
      </c>
    </row>
    <row r="110" spans="1:12" ht="39.950000000000003" customHeight="1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-18400</v>
      </c>
      <c r="K111" s="11">
        <v>-18400</v>
      </c>
      <c r="L111" s="11" t="s">
        <v>23</v>
      </c>
    </row>
    <row r="112" spans="1:12" ht="39.950000000000003" customHeight="1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customHeight="1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>
      <c r="A115" s="9">
        <v>1390</v>
      </c>
      <c r="B115" s="10" t="s">
        <v>146</v>
      </c>
      <c r="C115" s="9" t="s">
        <v>147</v>
      </c>
      <c r="D115" s="11">
        <f>SUM(D116,D118)</f>
        <v>6500000</v>
      </c>
      <c r="E115" s="11">
        <f>SUM(E116:E118)</f>
        <v>6500000</v>
      </c>
      <c r="F115" s="11">
        <f>SUM(F116:F118)</f>
        <v>609828700</v>
      </c>
      <c r="G115" s="11">
        <f>SUM(G116,G118)</f>
        <v>6500000</v>
      </c>
      <c r="H115" s="11">
        <f>SUM(H116:H118)</f>
        <v>6500000</v>
      </c>
      <c r="I115" s="11">
        <f>SUM(I116:I118)</f>
        <v>609828700</v>
      </c>
      <c r="J115" s="11">
        <f>SUM(J116,J118)</f>
        <v>8745288.5</v>
      </c>
      <c r="K115" s="11">
        <f>SUM(K116:K118)</f>
        <v>8745288.5</v>
      </c>
      <c r="L115" s="11">
        <f>SUM(L116:L118)</f>
        <v>0</v>
      </c>
    </row>
    <row r="116" spans="1:12" ht="39.950000000000003" customHeight="1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>
      <c r="A117" s="9">
        <v>1392</v>
      </c>
      <c r="B117" s="10" t="s">
        <v>149</v>
      </c>
      <c r="C117" s="9"/>
      <c r="D117" s="11">
        <f>SUM(E117,F117)</f>
        <v>609828700</v>
      </c>
      <c r="E117" s="11" t="s">
        <v>23</v>
      </c>
      <c r="F117" s="11">
        <v>609828700</v>
      </c>
      <c r="G117" s="11">
        <f>SUM(H117,I117)</f>
        <v>609828700</v>
      </c>
      <c r="H117" s="11" t="s">
        <v>23</v>
      </c>
      <c r="I117" s="11">
        <v>609828700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>
      <c r="A118" s="9">
        <v>1393</v>
      </c>
      <c r="B118" s="10" t="s">
        <v>150</v>
      </c>
      <c r="C118" s="9"/>
      <c r="D118" s="11">
        <f>SUM(E118,F118)</f>
        <v>6500000</v>
      </c>
      <c r="E118" s="11">
        <v>6500000</v>
      </c>
      <c r="F118" s="11">
        <v>0</v>
      </c>
      <c r="G118" s="11">
        <f>SUM(H118,I118)</f>
        <v>6500000</v>
      </c>
      <c r="H118" s="11">
        <v>6500000</v>
      </c>
      <c r="I118" s="11">
        <v>0</v>
      </c>
      <c r="J118" s="11">
        <f>SUM(K118,L118)</f>
        <v>8745288.5</v>
      </c>
      <c r="K118" s="11">
        <v>8745288.5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4717234771</v>
      </c>
      <c r="G12" s="11">
        <f t="shared" si="0"/>
        <v>4717234771</v>
      </c>
      <c r="H12" s="11">
        <f t="shared" si="0"/>
        <v>609828700</v>
      </c>
      <c r="I12" s="11">
        <f t="shared" si="0"/>
        <v>6272928707.8999996</v>
      </c>
      <c r="J12" s="11">
        <f t="shared" si="0"/>
        <v>4816034390</v>
      </c>
      <c r="K12" s="11">
        <f t="shared" si="0"/>
        <v>2066723017.9000001</v>
      </c>
      <c r="L12" s="11">
        <f t="shared" si="0"/>
        <v>3285733989.3999996</v>
      </c>
      <c r="M12" s="11">
        <f t="shared" si="0"/>
        <v>2606299612.8999996</v>
      </c>
      <c r="N12" s="11">
        <f t="shared" si="0"/>
        <v>679434376.5</v>
      </c>
    </row>
    <row r="13" spans="1:14" ht="39.950000000000003" customHeight="1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803795571</v>
      </c>
      <c r="G13" s="11">
        <f t="shared" si="1"/>
        <v>788135571</v>
      </c>
      <c r="H13" s="11">
        <f t="shared" si="1"/>
        <v>15660000</v>
      </c>
      <c r="I13" s="11">
        <f t="shared" si="1"/>
        <v>801683790</v>
      </c>
      <c r="J13" s="11">
        <f t="shared" si="1"/>
        <v>773432290</v>
      </c>
      <c r="K13" s="11">
        <f t="shared" si="1"/>
        <v>28251500</v>
      </c>
      <c r="L13" s="11">
        <f t="shared" si="1"/>
        <v>458682473.19999999</v>
      </c>
      <c r="M13" s="11">
        <f t="shared" si="1"/>
        <v>453422573.19999999</v>
      </c>
      <c r="N13" s="11">
        <f t="shared" si="1"/>
        <v>5259900</v>
      </c>
    </row>
    <row r="14" spans="1:14" ht="39.950000000000003" customHeight="1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618167971</v>
      </c>
      <c r="G15" s="11">
        <f t="shared" si="2"/>
        <v>613667971</v>
      </c>
      <c r="H15" s="11">
        <f t="shared" si="2"/>
        <v>4500000</v>
      </c>
      <c r="I15" s="11">
        <f t="shared" si="2"/>
        <v>617806190</v>
      </c>
      <c r="J15" s="11">
        <f t="shared" si="2"/>
        <v>601964690</v>
      </c>
      <c r="K15" s="11">
        <f t="shared" si="2"/>
        <v>15841500</v>
      </c>
      <c r="L15" s="11">
        <f t="shared" si="2"/>
        <v>387135954.19999999</v>
      </c>
      <c r="M15" s="11">
        <f t="shared" si="2"/>
        <v>384281054.19999999</v>
      </c>
      <c r="N15" s="11">
        <f t="shared" si="2"/>
        <v>2854900</v>
      </c>
    </row>
    <row r="16" spans="1:14" ht="39.950000000000003" customHeight="1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618167971</v>
      </c>
      <c r="G17" s="11">
        <v>613667971</v>
      </c>
      <c r="H17" s="11">
        <v>4500000</v>
      </c>
      <c r="I17" s="11">
        <f>SUM(J17,K17)</f>
        <v>617806190</v>
      </c>
      <c r="J17" s="11">
        <v>601964690</v>
      </c>
      <c r="K17" s="11">
        <v>15841500</v>
      </c>
      <c r="L17" s="11">
        <f>SUM(M17,N17)</f>
        <v>387135954.19999999</v>
      </c>
      <c r="M17" s="11">
        <v>384281054.19999999</v>
      </c>
      <c r="N17" s="11">
        <v>2854900</v>
      </c>
    </row>
    <row r="18" spans="1:14" ht="39.950000000000003" customHeight="1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9559400</v>
      </c>
      <c r="G24" s="11">
        <f t="shared" si="4"/>
        <v>9559400</v>
      </c>
      <c r="H24" s="11">
        <f t="shared" si="4"/>
        <v>0</v>
      </c>
      <c r="I24" s="11">
        <f t="shared" si="4"/>
        <v>9559400</v>
      </c>
      <c r="J24" s="11">
        <f t="shared" si="4"/>
        <v>9559400</v>
      </c>
      <c r="K24" s="11">
        <f t="shared" si="4"/>
        <v>0</v>
      </c>
      <c r="L24" s="11">
        <f t="shared" si="4"/>
        <v>1963346</v>
      </c>
      <c r="M24" s="11">
        <f t="shared" si="4"/>
        <v>1963346</v>
      </c>
      <c r="N24" s="11">
        <f t="shared" si="4"/>
        <v>0</v>
      </c>
    </row>
    <row r="25" spans="1:14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9559400</v>
      </c>
      <c r="G28" s="11">
        <v>9559400</v>
      </c>
      <c r="H28" s="11">
        <v>0</v>
      </c>
      <c r="I28" s="11">
        <f>SUM(J28,K28)</f>
        <v>9559400</v>
      </c>
      <c r="J28" s="11">
        <v>9559400</v>
      </c>
      <c r="K28" s="11">
        <v>0</v>
      </c>
      <c r="L28" s="11">
        <f>SUM(M28,N28)</f>
        <v>1963346</v>
      </c>
      <c r="M28" s="11">
        <v>1963346</v>
      </c>
      <c r="N28" s="11">
        <v>0</v>
      </c>
    </row>
    <row r="29" spans="1:14" ht="39.950000000000003" customHeight="1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22106000</v>
      </c>
      <c r="G32" s="11">
        <f t="shared" si="6"/>
        <v>10946000</v>
      </c>
      <c r="H32" s="11">
        <f t="shared" si="6"/>
        <v>11160000</v>
      </c>
      <c r="I32" s="11">
        <f t="shared" si="6"/>
        <v>20356000</v>
      </c>
      <c r="J32" s="11">
        <f t="shared" si="6"/>
        <v>7946000</v>
      </c>
      <c r="K32" s="11">
        <f t="shared" si="6"/>
        <v>12410000</v>
      </c>
      <c r="L32" s="11">
        <f t="shared" si="6"/>
        <v>5080000</v>
      </c>
      <c r="M32" s="11">
        <f t="shared" si="6"/>
        <v>2675000</v>
      </c>
      <c r="N32" s="11">
        <f t="shared" si="6"/>
        <v>2405000</v>
      </c>
    </row>
    <row r="33" spans="1:14" ht="39.950000000000003" customHeight="1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22106000</v>
      </c>
      <c r="G34" s="11">
        <v>10946000</v>
      </c>
      <c r="H34" s="11">
        <v>11160000</v>
      </c>
      <c r="I34" s="11">
        <f>SUM(J34,K34)</f>
        <v>20356000</v>
      </c>
      <c r="J34" s="11">
        <v>7946000</v>
      </c>
      <c r="K34" s="11">
        <v>12410000</v>
      </c>
      <c r="L34" s="11">
        <f>SUM(M34,N34)</f>
        <v>5080000</v>
      </c>
      <c r="M34" s="11">
        <v>2675000</v>
      </c>
      <c r="N34" s="11">
        <v>2405000</v>
      </c>
    </row>
    <row r="35" spans="1:14" ht="39.950000000000003" customHeight="1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153962200</v>
      </c>
      <c r="G35" s="11">
        <f t="shared" si="7"/>
        <v>153962200</v>
      </c>
      <c r="H35" s="11">
        <f t="shared" si="7"/>
        <v>0</v>
      </c>
      <c r="I35" s="11">
        <f t="shared" si="7"/>
        <v>153962200</v>
      </c>
      <c r="J35" s="11">
        <f t="shared" si="7"/>
        <v>153962200</v>
      </c>
      <c r="K35" s="11">
        <f t="shared" si="7"/>
        <v>0</v>
      </c>
      <c r="L35" s="11">
        <f t="shared" si="7"/>
        <v>64503173</v>
      </c>
      <c r="M35" s="11">
        <f t="shared" si="7"/>
        <v>64503173</v>
      </c>
      <c r="N35" s="11">
        <f t="shared" si="7"/>
        <v>0</v>
      </c>
    </row>
    <row r="36" spans="1:14" ht="39.950000000000003" customHeight="1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153962200</v>
      </c>
      <c r="G37" s="11">
        <v>153962200</v>
      </c>
      <c r="H37" s="11">
        <v>0</v>
      </c>
      <c r="I37" s="11">
        <f>SUM(J37,K37)</f>
        <v>153962200</v>
      </c>
      <c r="J37" s="11">
        <v>153962200</v>
      </c>
      <c r="K37" s="11">
        <v>0</v>
      </c>
      <c r="L37" s="11">
        <f>SUM(M37,N37)</f>
        <v>64503173</v>
      </c>
      <c r="M37" s="11">
        <v>64503173</v>
      </c>
      <c r="N37" s="11">
        <v>0</v>
      </c>
    </row>
    <row r="38" spans="1:14" ht="39.950000000000003" customHeight="1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4800000</v>
      </c>
      <c r="G47" s="11">
        <f t="shared" si="11"/>
        <v>4800000</v>
      </c>
      <c r="H47" s="11">
        <f t="shared" si="11"/>
        <v>0</v>
      </c>
      <c r="I47" s="11">
        <f t="shared" si="11"/>
        <v>2400000</v>
      </c>
      <c r="J47" s="11">
        <f t="shared" si="11"/>
        <v>2400000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4800000</v>
      </c>
      <c r="G61" s="11">
        <f t="shared" si="16"/>
        <v>4800000</v>
      </c>
      <c r="H61" s="11">
        <f t="shared" si="16"/>
        <v>0</v>
      </c>
      <c r="I61" s="11">
        <f t="shared" si="16"/>
        <v>2400000</v>
      </c>
      <c r="J61" s="11">
        <f t="shared" si="16"/>
        <v>2400000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4800000</v>
      </c>
      <c r="G63" s="11">
        <v>4800000</v>
      </c>
      <c r="H63" s="11">
        <v>0</v>
      </c>
      <c r="I63" s="11">
        <f>SUM(J63,K63)</f>
        <v>2400000</v>
      </c>
      <c r="J63" s="11">
        <v>2400000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332103000</v>
      </c>
      <c r="G93" s="11">
        <f t="shared" si="26"/>
        <v>170000000</v>
      </c>
      <c r="H93" s="11">
        <f t="shared" si="26"/>
        <v>162103000</v>
      </c>
      <c r="I93" s="11">
        <f t="shared" si="26"/>
        <v>1665773817.9000001</v>
      </c>
      <c r="J93" s="11">
        <f t="shared" si="26"/>
        <v>189460000</v>
      </c>
      <c r="K93" s="11">
        <f t="shared" si="26"/>
        <v>1476313817.9000001</v>
      </c>
      <c r="L93" s="11">
        <f t="shared" si="26"/>
        <v>673332215.60000002</v>
      </c>
      <c r="M93" s="11">
        <f t="shared" si="26"/>
        <v>149945473.59999999</v>
      </c>
      <c r="N93" s="11">
        <f t="shared" si="26"/>
        <v>523386742</v>
      </c>
    </row>
    <row r="94" spans="1:14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507062200</v>
      </c>
      <c r="G118" s="11">
        <f t="shared" si="34"/>
        <v>170000000</v>
      </c>
      <c r="H118" s="11">
        <f t="shared" si="34"/>
        <v>337062200</v>
      </c>
      <c r="I118" s="11">
        <f t="shared" si="34"/>
        <v>1840733017.9000001</v>
      </c>
      <c r="J118" s="11">
        <f t="shared" si="34"/>
        <v>189460000</v>
      </c>
      <c r="K118" s="11">
        <f t="shared" si="34"/>
        <v>1651273017.9000001</v>
      </c>
      <c r="L118" s="11">
        <f t="shared" si="34"/>
        <v>859028925.60000002</v>
      </c>
      <c r="M118" s="11">
        <f t="shared" si="34"/>
        <v>149945473.59999999</v>
      </c>
      <c r="N118" s="11">
        <f t="shared" si="34"/>
        <v>709083452</v>
      </c>
    </row>
    <row r="119" spans="1:14" ht="39.950000000000003" customHeight="1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507062200</v>
      </c>
      <c r="G120" s="11">
        <v>170000000</v>
      </c>
      <c r="H120" s="11">
        <v>337062200</v>
      </c>
      <c r="I120" s="11">
        <f>SUM(J120,K120)</f>
        <v>1840733017.9000001</v>
      </c>
      <c r="J120" s="11">
        <v>189460000</v>
      </c>
      <c r="K120" s="11">
        <v>1651273017.9000001</v>
      </c>
      <c r="L120" s="11">
        <f>SUM(M120,N120)</f>
        <v>859028925.60000002</v>
      </c>
      <c r="M120" s="11">
        <v>149945473.59999999</v>
      </c>
      <c r="N120" s="11">
        <v>709083452</v>
      </c>
    </row>
    <row r="121" spans="1:14" ht="39.950000000000003" customHeight="1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-174959200</v>
      </c>
      <c r="G143" s="11">
        <f t="shared" si="41"/>
        <v>0</v>
      </c>
      <c r="H143" s="11">
        <f t="shared" si="41"/>
        <v>-174959200</v>
      </c>
      <c r="I143" s="11">
        <f t="shared" si="41"/>
        <v>-174959200</v>
      </c>
      <c r="J143" s="11">
        <f t="shared" si="41"/>
        <v>0</v>
      </c>
      <c r="K143" s="11">
        <f t="shared" si="41"/>
        <v>-174959200</v>
      </c>
      <c r="L143" s="11">
        <f t="shared" si="41"/>
        <v>-185696710</v>
      </c>
      <c r="M143" s="11">
        <f t="shared" si="41"/>
        <v>0</v>
      </c>
      <c r="N143" s="11">
        <f t="shared" si="41"/>
        <v>-185696710</v>
      </c>
    </row>
    <row r="144" spans="1:14" ht="39.950000000000003" customHeight="1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-174959200</v>
      </c>
      <c r="G145" s="11">
        <v>0</v>
      </c>
      <c r="H145" s="11">
        <v>-174959200</v>
      </c>
      <c r="I145" s="11">
        <f>SUM(J145,K145)</f>
        <v>-174959200</v>
      </c>
      <c r="J145" s="11">
        <v>0</v>
      </c>
      <c r="K145" s="11">
        <v>-174959200</v>
      </c>
      <c r="L145" s="11">
        <f>SUM(M145,N145)</f>
        <v>-185696710</v>
      </c>
      <c r="M145" s="11">
        <v>0</v>
      </c>
      <c r="N145" s="11">
        <v>-185696710</v>
      </c>
    </row>
    <row r="146" spans="1:14" ht="39.950000000000003" customHeight="1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624104900</v>
      </c>
      <c r="G146" s="11">
        <f t="shared" si="42"/>
        <v>605104900</v>
      </c>
      <c r="H146" s="11">
        <f t="shared" si="42"/>
        <v>19000000</v>
      </c>
      <c r="I146" s="11">
        <f t="shared" si="42"/>
        <v>646942900</v>
      </c>
      <c r="J146" s="11">
        <f t="shared" si="42"/>
        <v>636942900</v>
      </c>
      <c r="K146" s="11">
        <f t="shared" si="42"/>
        <v>10000000</v>
      </c>
      <c r="L146" s="11">
        <f t="shared" si="42"/>
        <v>406412788</v>
      </c>
      <c r="M146" s="11">
        <f t="shared" si="42"/>
        <v>402169087.89999998</v>
      </c>
      <c r="N146" s="11">
        <f t="shared" si="42"/>
        <v>4243700.0999999996</v>
      </c>
    </row>
    <row r="147" spans="1:14" ht="39.950000000000003" customHeight="1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509462400</v>
      </c>
      <c r="G148" s="11">
        <f t="shared" si="43"/>
        <v>498462400</v>
      </c>
      <c r="H148" s="11">
        <f t="shared" si="43"/>
        <v>11000000</v>
      </c>
      <c r="I148" s="11">
        <f t="shared" si="43"/>
        <v>528155400</v>
      </c>
      <c r="J148" s="11">
        <f t="shared" si="43"/>
        <v>526155400</v>
      </c>
      <c r="K148" s="11">
        <f t="shared" si="43"/>
        <v>2000000</v>
      </c>
      <c r="L148" s="11">
        <f t="shared" si="43"/>
        <v>341540250</v>
      </c>
      <c r="M148" s="11">
        <f t="shared" si="43"/>
        <v>340382049.89999998</v>
      </c>
      <c r="N148" s="11">
        <f t="shared" si="43"/>
        <v>1158200.1000000001</v>
      </c>
    </row>
    <row r="149" spans="1:14" ht="39.950000000000003" customHeight="1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509462400</v>
      </c>
      <c r="G150" s="11">
        <v>498462400</v>
      </c>
      <c r="H150" s="11">
        <v>11000000</v>
      </c>
      <c r="I150" s="11">
        <f>SUM(J150,K150)</f>
        <v>528155400</v>
      </c>
      <c r="J150" s="11">
        <v>526155400</v>
      </c>
      <c r="K150" s="11">
        <v>2000000</v>
      </c>
      <c r="L150" s="11">
        <f>SUM(M150,N150)</f>
        <v>341540250</v>
      </c>
      <c r="M150" s="11">
        <v>340382049.89999998</v>
      </c>
      <c r="N150" s="11">
        <v>1158200.1000000001</v>
      </c>
    </row>
    <row r="151" spans="1:14" ht="39.950000000000003" customHeight="1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114642500</v>
      </c>
      <c r="G163" s="11">
        <f t="shared" si="48"/>
        <v>106642500</v>
      </c>
      <c r="H163" s="11">
        <f t="shared" si="48"/>
        <v>8000000</v>
      </c>
      <c r="I163" s="11">
        <f t="shared" si="48"/>
        <v>118787500</v>
      </c>
      <c r="J163" s="11">
        <f t="shared" si="48"/>
        <v>110787500</v>
      </c>
      <c r="K163" s="11">
        <f t="shared" si="48"/>
        <v>8000000</v>
      </c>
      <c r="L163" s="11">
        <f t="shared" si="48"/>
        <v>64872538</v>
      </c>
      <c r="M163" s="11">
        <f t="shared" si="48"/>
        <v>61787038</v>
      </c>
      <c r="N163" s="11">
        <f t="shared" si="48"/>
        <v>3085500</v>
      </c>
    </row>
    <row r="164" spans="1:14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114642500</v>
      </c>
      <c r="G165" s="11">
        <v>106642500</v>
      </c>
      <c r="H165" s="11">
        <v>8000000</v>
      </c>
      <c r="I165" s="11">
        <f>SUM(J165,K165)</f>
        <v>118787500</v>
      </c>
      <c r="J165" s="11">
        <v>110787500</v>
      </c>
      <c r="K165" s="11">
        <v>8000000</v>
      </c>
      <c r="L165" s="11">
        <f>SUM(M165,N165)</f>
        <v>64872538</v>
      </c>
      <c r="M165" s="11">
        <v>61787038</v>
      </c>
      <c r="N165" s="11">
        <v>3085500</v>
      </c>
    </row>
    <row r="166" spans="1:14" ht="39.950000000000003" customHeight="1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691096900</v>
      </c>
      <c r="G166" s="11">
        <f t="shared" si="49"/>
        <v>359871200</v>
      </c>
      <c r="H166" s="11">
        <f t="shared" si="49"/>
        <v>331225700</v>
      </c>
      <c r="I166" s="11">
        <f t="shared" si="49"/>
        <v>829175300</v>
      </c>
      <c r="J166" s="11">
        <f t="shared" si="49"/>
        <v>369681200</v>
      </c>
      <c r="K166" s="11">
        <f t="shared" si="49"/>
        <v>459494100</v>
      </c>
      <c r="L166" s="11">
        <f t="shared" si="49"/>
        <v>350655222.39999998</v>
      </c>
      <c r="M166" s="11">
        <f t="shared" si="49"/>
        <v>214134736.19999999</v>
      </c>
      <c r="N166" s="11">
        <f t="shared" si="49"/>
        <v>136520486.19999999</v>
      </c>
    </row>
    <row r="167" spans="1:14" ht="39.950000000000003" customHeight="1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0</v>
      </c>
      <c r="G174" s="11">
        <f t="shared" si="52"/>
        <v>0</v>
      </c>
      <c r="H174" s="11">
        <f t="shared" si="52"/>
        <v>0</v>
      </c>
      <c r="I174" s="11">
        <f t="shared" si="52"/>
        <v>0</v>
      </c>
      <c r="J174" s="11">
        <f t="shared" si="52"/>
        <v>0</v>
      </c>
      <c r="K174" s="11">
        <f t="shared" si="52"/>
        <v>0</v>
      </c>
      <c r="L174" s="11">
        <f t="shared" si="52"/>
        <v>0</v>
      </c>
      <c r="M174" s="11">
        <f t="shared" si="52"/>
        <v>0</v>
      </c>
      <c r="N174" s="11">
        <f t="shared" si="52"/>
        <v>0</v>
      </c>
    </row>
    <row r="175" spans="1:14" ht="39.950000000000003" customHeight="1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0</v>
      </c>
      <c r="G176" s="11">
        <v>0</v>
      </c>
      <c r="H176" s="11">
        <v>0</v>
      </c>
      <c r="I176" s="11">
        <f>SUM(J176,K176)</f>
        <v>0</v>
      </c>
      <c r="J176" s="11">
        <v>0</v>
      </c>
      <c r="K176" s="11">
        <v>0</v>
      </c>
      <c r="L176" s="11">
        <f>SUM(M176,N176)</f>
        <v>0</v>
      </c>
      <c r="M176" s="11">
        <v>0</v>
      </c>
      <c r="N176" s="11">
        <v>0</v>
      </c>
    </row>
    <row r="177" spans="1:14" ht="39.950000000000003" customHeight="1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186492500</v>
      </c>
      <c r="G177" s="11">
        <f t="shared" si="53"/>
        <v>185000000</v>
      </c>
      <c r="H177" s="11">
        <f t="shared" si="53"/>
        <v>1492500</v>
      </c>
      <c r="I177" s="11">
        <f t="shared" si="53"/>
        <v>192244300</v>
      </c>
      <c r="J177" s="11">
        <f t="shared" si="53"/>
        <v>190751800</v>
      </c>
      <c r="K177" s="11">
        <f t="shared" si="53"/>
        <v>1492500</v>
      </c>
      <c r="L177" s="11">
        <f t="shared" si="53"/>
        <v>119182495.40000001</v>
      </c>
      <c r="M177" s="11">
        <f t="shared" si="53"/>
        <v>118216495.40000001</v>
      </c>
      <c r="N177" s="11">
        <f t="shared" si="53"/>
        <v>966000</v>
      </c>
    </row>
    <row r="178" spans="1:14" ht="39.950000000000003" customHeight="1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186492500</v>
      </c>
      <c r="G179" s="11">
        <v>185000000</v>
      </c>
      <c r="H179" s="11">
        <v>1492500</v>
      </c>
      <c r="I179" s="11">
        <f>SUM(J179,K179)</f>
        <v>192244300</v>
      </c>
      <c r="J179" s="11">
        <v>190751800</v>
      </c>
      <c r="K179" s="11">
        <v>1492500</v>
      </c>
      <c r="L179" s="11">
        <f>SUM(M179,N179)</f>
        <v>119182495.40000001</v>
      </c>
      <c r="M179" s="11">
        <v>118216495.40000001</v>
      </c>
      <c r="N179" s="11">
        <v>966000</v>
      </c>
    </row>
    <row r="180" spans="1:14" ht="39.950000000000003" customHeight="1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504604400</v>
      </c>
      <c r="G183" s="11">
        <f t="shared" si="55"/>
        <v>174871200</v>
      </c>
      <c r="H183" s="11">
        <f t="shared" si="55"/>
        <v>329733200</v>
      </c>
      <c r="I183" s="11">
        <f t="shared" si="55"/>
        <v>636931000</v>
      </c>
      <c r="J183" s="11">
        <f t="shared" si="55"/>
        <v>178929400</v>
      </c>
      <c r="K183" s="11">
        <f t="shared" si="55"/>
        <v>458001600</v>
      </c>
      <c r="L183" s="11">
        <f t="shared" si="55"/>
        <v>231472727</v>
      </c>
      <c r="M183" s="11">
        <f t="shared" si="55"/>
        <v>95918240.799999997</v>
      </c>
      <c r="N183" s="11">
        <f t="shared" si="55"/>
        <v>135554486.19999999</v>
      </c>
    </row>
    <row r="184" spans="1:14" ht="39.950000000000003" customHeight="1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504604400</v>
      </c>
      <c r="G185" s="11">
        <v>174871200</v>
      </c>
      <c r="H185" s="11">
        <v>329733200</v>
      </c>
      <c r="I185" s="11">
        <f>SUM(J185,K185)</f>
        <v>636931000</v>
      </c>
      <c r="J185" s="11">
        <v>178929400</v>
      </c>
      <c r="K185" s="11">
        <v>458001600</v>
      </c>
      <c r="L185" s="11">
        <f>SUM(M185,N185)</f>
        <v>231472727</v>
      </c>
      <c r="M185" s="11">
        <v>95918240.799999997</v>
      </c>
      <c r="N185" s="11">
        <v>135554486.19999999</v>
      </c>
    </row>
    <row r="186" spans="1:14" ht="39.950000000000003" customHeight="1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1427901500</v>
      </c>
      <c r="G215" s="11">
        <f t="shared" si="63"/>
        <v>1346061500</v>
      </c>
      <c r="H215" s="11">
        <f t="shared" si="63"/>
        <v>81840000</v>
      </c>
      <c r="I215" s="11">
        <f t="shared" si="63"/>
        <v>1486137000</v>
      </c>
      <c r="J215" s="11">
        <f t="shared" si="63"/>
        <v>1398473400</v>
      </c>
      <c r="K215" s="11">
        <f t="shared" si="63"/>
        <v>87663600</v>
      </c>
      <c r="L215" s="11">
        <f t="shared" si="63"/>
        <v>891936073.20000005</v>
      </c>
      <c r="M215" s="11">
        <f t="shared" si="63"/>
        <v>881912525</v>
      </c>
      <c r="N215" s="11">
        <f t="shared" si="63"/>
        <v>10023548.199999999</v>
      </c>
    </row>
    <row r="216" spans="1:14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587590600</v>
      </c>
      <c r="G217" s="11">
        <f t="shared" si="64"/>
        <v>587590600</v>
      </c>
      <c r="H217" s="11">
        <f t="shared" si="64"/>
        <v>0</v>
      </c>
      <c r="I217" s="11">
        <f t="shared" si="64"/>
        <v>612395800</v>
      </c>
      <c r="J217" s="11">
        <f t="shared" si="64"/>
        <v>612395800</v>
      </c>
      <c r="K217" s="11">
        <f t="shared" si="64"/>
        <v>0</v>
      </c>
      <c r="L217" s="11">
        <f t="shared" si="64"/>
        <v>397078000</v>
      </c>
      <c r="M217" s="11">
        <f t="shared" si="64"/>
        <v>397078000</v>
      </c>
      <c r="N217" s="11">
        <f t="shared" si="64"/>
        <v>0</v>
      </c>
    </row>
    <row r="218" spans="1:14" ht="39.950000000000003" customHeight="1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587590600</v>
      </c>
      <c r="G219" s="11">
        <v>587590600</v>
      </c>
      <c r="H219" s="11">
        <v>0</v>
      </c>
      <c r="I219" s="11">
        <f>SUM(J219,K219)</f>
        <v>612395800</v>
      </c>
      <c r="J219" s="11">
        <v>612395800</v>
      </c>
      <c r="K219" s="11">
        <v>0</v>
      </c>
      <c r="L219" s="11">
        <f>SUM(M219,N219)</f>
        <v>397078000</v>
      </c>
      <c r="M219" s="11">
        <v>397078000</v>
      </c>
      <c r="N219" s="11">
        <v>0</v>
      </c>
    </row>
    <row r="220" spans="1:14" ht="39.950000000000003" customHeight="1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790310900</v>
      </c>
      <c r="G220" s="11">
        <f t="shared" si="65"/>
        <v>708470900</v>
      </c>
      <c r="H220" s="11">
        <f t="shared" si="65"/>
        <v>81840000</v>
      </c>
      <c r="I220" s="11">
        <f t="shared" si="65"/>
        <v>823712200</v>
      </c>
      <c r="J220" s="11">
        <f t="shared" si="65"/>
        <v>736048600</v>
      </c>
      <c r="K220" s="11">
        <f t="shared" si="65"/>
        <v>87663600</v>
      </c>
      <c r="L220" s="11">
        <f t="shared" si="65"/>
        <v>470295658.19999999</v>
      </c>
      <c r="M220" s="11">
        <f t="shared" si="65"/>
        <v>460272110</v>
      </c>
      <c r="N220" s="11">
        <f t="shared" si="65"/>
        <v>10023548.199999999</v>
      </c>
    </row>
    <row r="221" spans="1:14" ht="39.950000000000003" customHeight="1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52537200</v>
      </c>
      <c r="G222" s="11">
        <v>52537200</v>
      </c>
      <c r="H222" s="11">
        <v>0</v>
      </c>
      <c r="I222" s="11">
        <f t="shared" ref="I222:I228" si="67">SUM(J222,K222)</f>
        <v>55601500</v>
      </c>
      <c r="J222" s="11">
        <v>55601500</v>
      </c>
      <c r="K222" s="11">
        <v>0</v>
      </c>
      <c r="L222" s="11">
        <f t="shared" ref="L222:L228" si="68">SUM(M222,N222)</f>
        <v>36640000</v>
      </c>
      <c r="M222" s="11">
        <v>36640000</v>
      </c>
      <c r="N222" s="11">
        <v>0</v>
      </c>
    </row>
    <row r="223" spans="1:14" ht="39.950000000000003" customHeight="1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104793100</v>
      </c>
      <c r="G223" s="11">
        <v>104793100</v>
      </c>
      <c r="H223" s="11">
        <v>0</v>
      </c>
      <c r="I223" s="11">
        <f t="shared" si="67"/>
        <v>105728800</v>
      </c>
      <c r="J223" s="11">
        <v>105728800</v>
      </c>
      <c r="K223" s="11">
        <v>0</v>
      </c>
      <c r="L223" s="11">
        <f t="shared" si="68"/>
        <v>65803000</v>
      </c>
      <c r="M223" s="11">
        <v>65803000</v>
      </c>
      <c r="N223" s="11">
        <v>0</v>
      </c>
    </row>
    <row r="224" spans="1:14" ht="39.950000000000003" customHeight="1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547190600</v>
      </c>
      <c r="G224" s="11">
        <v>547190600</v>
      </c>
      <c r="H224" s="11">
        <v>0</v>
      </c>
      <c r="I224" s="11">
        <f t="shared" si="67"/>
        <v>570768300</v>
      </c>
      <c r="J224" s="11">
        <v>570768300</v>
      </c>
      <c r="K224" s="11">
        <v>0</v>
      </c>
      <c r="L224" s="11">
        <f t="shared" si="68"/>
        <v>357554110</v>
      </c>
      <c r="M224" s="11">
        <v>357554110</v>
      </c>
      <c r="N224" s="11">
        <v>0</v>
      </c>
    </row>
    <row r="225" spans="1:14" ht="39.950000000000003" customHeight="1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0</v>
      </c>
      <c r="G225" s="11">
        <v>0</v>
      </c>
      <c r="H225" s="11">
        <v>0</v>
      </c>
      <c r="I225" s="11">
        <f t="shared" si="67"/>
        <v>0</v>
      </c>
      <c r="J225" s="11">
        <v>0</v>
      </c>
      <c r="K225" s="11">
        <v>0</v>
      </c>
      <c r="L225" s="11">
        <f t="shared" si="68"/>
        <v>0</v>
      </c>
      <c r="M225" s="11">
        <v>0</v>
      </c>
      <c r="N225" s="11">
        <v>0</v>
      </c>
    </row>
    <row r="226" spans="1:14" ht="39.950000000000003" customHeight="1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85790000</v>
      </c>
      <c r="G228" s="11">
        <v>3950000</v>
      </c>
      <c r="H228" s="11">
        <v>81840000</v>
      </c>
      <c r="I228" s="11">
        <f t="shared" si="67"/>
        <v>91613600</v>
      </c>
      <c r="J228" s="11">
        <v>3950000</v>
      </c>
      <c r="K228" s="11">
        <v>87663600</v>
      </c>
      <c r="L228" s="11">
        <f t="shared" si="68"/>
        <v>10298548.199999999</v>
      </c>
      <c r="M228" s="11">
        <v>275000</v>
      </c>
      <c r="N228" s="11">
        <v>10023548.199999999</v>
      </c>
    </row>
    <row r="229" spans="1:14" ht="39.950000000000003" customHeight="1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20000000</v>
      </c>
      <c r="G234" s="11">
        <f t="shared" si="70"/>
        <v>20000000</v>
      </c>
      <c r="H234" s="11">
        <f t="shared" si="70"/>
        <v>0</v>
      </c>
      <c r="I234" s="11">
        <f t="shared" si="70"/>
        <v>19875000</v>
      </c>
      <c r="J234" s="11">
        <f t="shared" si="70"/>
        <v>19875000</v>
      </c>
      <c r="K234" s="11">
        <f t="shared" si="70"/>
        <v>0</v>
      </c>
      <c r="L234" s="11">
        <f t="shared" si="70"/>
        <v>8350485</v>
      </c>
      <c r="M234" s="11">
        <f t="shared" si="70"/>
        <v>8350485</v>
      </c>
      <c r="N234" s="11">
        <f t="shared" si="70"/>
        <v>0</v>
      </c>
    </row>
    <row r="235" spans="1:14" ht="39.950000000000003" customHeight="1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20000000</v>
      </c>
      <c r="G237" s="11">
        <v>20000000</v>
      </c>
      <c r="H237" s="11">
        <v>0</v>
      </c>
      <c r="I237" s="11">
        <f>SUM(J237,K237)</f>
        <v>19875000</v>
      </c>
      <c r="J237" s="11">
        <v>19875000</v>
      </c>
      <c r="K237" s="11">
        <v>0</v>
      </c>
      <c r="L237" s="11">
        <f>SUM(M237,N237)</f>
        <v>8350485</v>
      </c>
      <c r="M237" s="11">
        <v>8350485</v>
      </c>
      <c r="N237" s="11">
        <v>0</v>
      </c>
    </row>
    <row r="238" spans="1:14" ht="39.950000000000003" customHeight="1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30000000</v>
      </c>
      <c r="G242" s="11">
        <f t="shared" si="72"/>
        <v>30000000</v>
      </c>
      <c r="H242" s="11">
        <f t="shared" si="72"/>
        <v>0</v>
      </c>
      <c r="I242" s="11">
        <f t="shared" si="72"/>
        <v>30154000</v>
      </c>
      <c r="J242" s="11">
        <f t="shared" si="72"/>
        <v>30154000</v>
      </c>
      <c r="K242" s="11">
        <f t="shared" si="72"/>
        <v>0</v>
      </c>
      <c r="L242" s="11">
        <f t="shared" si="72"/>
        <v>16211930</v>
      </c>
      <c r="M242" s="11">
        <f t="shared" si="72"/>
        <v>16211930</v>
      </c>
      <c r="N242" s="11">
        <f t="shared" si="72"/>
        <v>0</v>
      </c>
    </row>
    <row r="243" spans="1:14" ht="39.950000000000003" customHeight="1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30000000</v>
      </c>
      <c r="G244" s="11">
        <v>30000000</v>
      </c>
      <c r="H244" s="11">
        <v>0</v>
      </c>
      <c r="I244" s="11">
        <f>SUM(J244,K244)</f>
        <v>30154000</v>
      </c>
      <c r="J244" s="11">
        <v>30154000</v>
      </c>
      <c r="K244" s="11">
        <v>0</v>
      </c>
      <c r="L244" s="11">
        <f>SUM(M244,N244)</f>
        <v>16211930</v>
      </c>
      <c r="M244" s="11">
        <v>16211930</v>
      </c>
      <c r="N244" s="11">
        <v>0</v>
      </c>
    </row>
    <row r="245" spans="1:14" ht="39.950000000000003" customHeight="1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763022900</v>
      </c>
      <c r="G245" s="11">
        <f t="shared" si="73"/>
        <v>763022900</v>
      </c>
      <c r="H245" s="11">
        <f t="shared" si="73"/>
        <v>0</v>
      </c>
      <c r="I245" s="11">
        <f t="shared" si="73"/>
        <v>773228900</v>
      </c>
      <c r="J245" s="11">
        <f t="shared" si="73"/>
        <v>773228900</v>
      </c>
      <c r="K245" s="11">
        <f t="shared" si="73"/>
        <v>0</v>
      </c>
      <c r="L245" s="11">
        <f t="shared" si="73"/>
        <v>487079337</v>
      </c>
      <c r="M245" s="11">
        <f t="shared" si="73"/>
        <v>487079337</v>
      </c>
      <c r="N245" s="11">
        <f t="shared" si="73"/>
        <v>0</v>
      </c>
    </row>
    <row r="246" spans="1:14" ht="39.950000000000003" customHeight="1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703213200</v>
      </c>
      <c r="G247" s="11">
        <f t="shared" si="74"/>
        <v>703213200</v>
      </c>
      <c r="H247" s="11">
        <f t="shared" si="74"/>
        <v>0</v>
      </c>
      <c r="I247" s="11">
        <f t="shared" si="74"/>
        <v>718972200</v>
      </c>
      <c r="J247" s="11">
        <f t="shared" si="74"/>
        <v>718972200</v>
      </c>
      <c r="K247" s="11">
        <f t="shared" si="74"/>
        <v>0</v>
      </c>
      <c r="L247" s="11">
        <f t="shared" si="74"/>
        <v>455774538</v>
      </c>
      <c r="M247" s="11">
        <f t="shared" si="74"/>
        <v>455774538</v>
      </c>
      <c r="N247" s="11">
        <f t="shared" si="74"/>
        <v>0</v>
      </c>
    </row>
    <row r="248" spans="1:14" ht="39.950000000000003" customHeight="1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703213200</v>
      </c>
      <c r="G249" s="11">
        <v>703213200</v>
      </c>
      <c r="H249" s="11">
        <v>0</v>
      </c>
      <c r="I249" s="11">
        <f>SUM(J249,K249)</f>
        <v>718972200</v>
      </c>
      <c r="J249" s="11">
        <v>718972200</v>
      </c>
      <c r="K249" s="11">
        <v>0</v>
      </c>
      <c r="L249" s="11">
        <f>SUM(M249,N249)</f>
        <v>455774538</v>
      </c>
      <c r="M249" s="11">
        <v>455774538</v>
      </c>
      <c r="N249" s="11">
        <v>0</v>
      </c>
    </row>
    <row r="250" spans="1:14" ht="39.950000000000003" customHeight="1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59809700</v>
      </c>
      <c r="G267" s="11">
        <f t="shared" si="79"/>
        <v>59809700</v>
      </c>
      <c r="H267" s="11">
        <f t="shared" si="79"/>
        <v>0</v>
      </c>
      <c r="I267" s="11">
        <f t="shared" si="79"/>
        <v>54256700</v>
      </c>
      <c r="J267" s="11">
        <f t="shared" si="79"/>
        <v>54256700</v>
      </c>
      <c r="K267" s="11">
        <f t="shared" si="79"/>
        <v>0</v>
      </c>
      <c r="L267" s="11">
        <f t="shared" si="79"/>
        <v>31304799</v>
      </c>
      <c r="M267" s="11">
        <f t="shared" si="79"/>
        <v>31304799</v>
      </c>
      <c r="N267" s="11">
        <f t="shared" si="79"/>
        <v>0</v>
      </c>
    </row>
    <row r="268" spans="1:14" ht="39.950000000000003" customHeight="1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59809700</v>
      </c>
      <c r="G269" s="11">
        <v>59809700</v>
      </c>
      <c r="H269" s="11">
        <v>0</v>
      </c>
      <c r="I269" s="11">
        <f>SUM(J269,K269)</f>
        <v>54256700</v>
      </c>
      <c r="J269" s="11">
        <v>54256700</v>
      </c>
      <c r="K269" s="11">
        <v>0</v>
      </c>
      <c r="L269" s="11">
        <f>SUM(M269,N269)</f>
        <v>31304799</v>
      </c>
      <c r="M269" s="11">
        <v>31304799</v>
      </c>
      <c r="N269" s="11">
        <v>0</v>
      </c>
    </row>
    <row r="270" spans="1:14" ht="39.950000000000003" customHeight="1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70410000</v>
      </c>
      <c r="G276" s="11">
        <f t="shared" si="82"/>
        <v>70410000</v>
      </c>
      <c r="H276" s="11">
        <f t="shared" si="82"/>
        <v>0</v>
      </c>
      <c r="I276" s="11">
        <f t="shared" si="82"/>
        <v>67587000</v>
      </c>
      <c r="J276" s="11">
        <f t="shared" si="82"/>
        <v>62587000</v>
      </c>
      <c r="K276" s="11">
        <f t="shared" si="82"/>
        <v>5000000</v>
      </c>
      <c r="L276" s="11">
        <f t="shared" si="82"/>
        <v>17635880</v>
      </c>
      <c r="M276" s="11">
        <f>SUM(M278,M282,M285,M288,M291,M294,M297,M2300,M304)</f>
        <v>17635880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2500000</v>
      </c>
      <c r="G285" s="11">
        <f t="shared" si="85"/>
        <v>2500000</v>
      </c>
      <c r="H285" s="11">
        <f t="shared" si="85"/>
        <v>0</v>
      </c>
      <c r="I285" s="11">
        <f t="shared" si="85"/>
        <v>2727000</v>
      </c>
      <c r="J285" s="11">
        <f t="shared" si="85"/>
        <v>2727000</v>
      </c>
      <c r="K285" s="11">
        <f t="shared" si="85"/>
        <v>0</v>
      </c>
      <c r="L285" s="11">
        <f t="shared" si="85"/>
        <v>1213000</v>
      </c>
      <c r="M285" s="11">
        <f t="shared" si="85"/>
        <v>1213000</v>
      </c>
      <c r="N285" s="11">
        <f t="shared" si="85"/>
        <v>0</v>
      </c>
    </row>
    <row r="286" spans="1:14" ht="39.950000000000003" customHeight="1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2500000</v>
      </c>
      <c r="G287" s="11">
        <v>2500000</v>
      </c>
      <c r="H287" s="11">
        <v>0</v>
      </c>
      <c r="I287" s="11">
        <f>SUM(J287,K287)</f>
        <v>2727000</v>
      </c>
      <c r="J287" s="11">
        <v>2727000</v>
      </c>
      <c r="K287" s="11">
        <v>0</v>
      </c>
      <c r="L287" s="11">
        <f>SUM(M287,N287)</f>
        <v>1213000</v>
      </c>
      <c r="M287" s="11">
        <v>1213000</v>
      </c>
      <c r="N287" s="11">
        <v>0</v>
      </c>
    </row>
    <row r="288" spans="1:14" ht="39.950000000000003" customHeight="1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40650000</v>
      </c>
      <c r="G288" s="11">
        <f t="shared" si="86"/>
        <v>40650000</v>
      </c>
      <c r="H288" s="11">
        <f t="shared" si="86"/>
        <v>0</v>
      </c>
      <c r="I288" s="11">
        <f t="shared" si="86"/>
        <v>32390000</v>
      </c>
      <c r="J288" s="11">
        <f t="shared" si="86"/>
        <v>32390000</v>
      </c>
      <c r="K288" s="11">
        <f t="shared" si="86"/>
        <v>0</v>
      </c>
      <c r="L288" s="11">
        <f t="shared" si="86"/>
        <v>5721780</v>
      </c>
      <c r="M288" s="11">
        <f t="shared" si="86"/>
        <v>5721780</v>
      </c>
      <c r="N288" s="11">
        <f t="shared" si="86"/>
        <v>0</v>
      </c>
    </row>
    <row r="289" spans="1:14" ht="39.950000000000003" customHeight="1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40650000</v>
      </c>
      <c r="G290" s="11">
        <v>40650000</v>
      </c>
      <c r="H290" s="11">
        <v>0</v>
      </c>
      <c r="I290" s="11">
        <f>SUM(J290,K290)</f>
        <v>32390000</v>
      </c>
      <c r="J290" s="11">
        <v>32390000</v>
      </c>
      <c r="K290" s="11">
        <v>0</v>
      </c>
      <c r="L290" s="11">
        <f>SUM(M290,N290)</f>
        <v>5721780</v>
      </c>
      <c r="M290" s="11">
        <v>5721780</v>
      </c>
      <c r="N290" s="11">
        <v>0</v>
      </c>
    </row>
    <row r="291" spans="1:14" ht="39.950000000000003" customHeight="1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1260000</v>
      </c>
      <c r="G294" s="11">
        <f t="shared" si="88"/>
        <v>1260000</v>
      </c>
      <c r="H294" s="11">
        <f t="shared" si="88"/>
        <v>0</v>
      </c>
      <c r="I294" s="11">
        <f t="shared" si="88"/>
        <v>6450000</v>
      </c>
      <c r="J294" s="11">
        <f t="shared" si="88"/>
        <v>1450000</v>
      </c>
      <c r="K294" s="11">
        <f t="shared" si="88"/>
        <v>5000000</v>
      </c>
      <c r="L294" s="11">
        <f t="shared" si="88"/>
        <v>180000</v>
      </c>
      <c r="M294" s="11">
        <f t="shared" si="88"/>
        <v>180000</v>
      </c>
      <c r="N294" s="11">
        <f t="shared" si="88"/>
        <v>0</v>
      </c>
    </row>
    <row r="295" spans="1:14" ht="39.950000000000003" customHeight="1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1260000</v>
      </c>
      <c r="G296" s="11">
        <v>1260000</v>
      </c>
      <c r="H296" s="11">
        <v>0</v>
      </c>
      <c r="I296" s="11">
        <f>SUM(J296,K296)</f>
        <v>6450000</v>
      </c>
      <c r="J296" s="11">
        <v>1450000</v>
      </c>
      <c r="K296" s="11">
        <v>5000000</v>
      </c>
      <c r="L296" s="11">
        <f>SUM(M296,N296)</f>
        <v>180000</v>
      </c>
      <c r="M296" s="11">
        <v>180000</v>
      </c>
      <c r="N296" s="11">
        <v>0</v>
      </c>
    </row>
    <row r="297" spans="1:14" ht="39.950000000000003" customHeight="1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26000000</v>
      </c>
      <c r="G297" s="11">
        <f t="shared" si="89"/>
        <v>26000000</v>
      </c>
      <c r="H297" s="11">
        <f t="shared" si="89"/>
        <v>0</v>
      </c>
      <c r="I297" s="11">
        <f t="shared" si="89"/>
        <v>26020000</v>
      </c>
      <c r="J297" s="11">
        <f t="shared" si="89"/>
        <v>26020000</v>
      </c>
      <c r="K297" s="11">
        <f t="shared" si="89"/>
        <v>0</v>
      </c>
      <c r="L297" s="11">
        <f t="shared" si="89"/>
        <v>10521100</v>
      </c>
      <c r="M297" s="11">
        <f t="shared" si="89"/>
        <v>10521100</v>
      </c>
      <c r="N297" s="11">
        <f t="shared" si="89"/>
        <v>0</v>
      </c>
    </row>
    <row r="298" spans="1:14" ht="39.950000000000003" customHeight="1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26000000</v>
      </c>
      <c r="G299" s="11">
        <v>26000000</v>
      </c>
      <c r="H299" s="11">
        <v>0</v>
      </c>
      <c r="I299" s="11">
        <f>SUM(J299,K299)</f>
        <v>26020000</v>
      </c>
      <c r="J299" s="11">
        <v>26020000</v>
      </c>
      <c r="K299" s="11">
        <v>0</v>
      </c>
      <c r="L299" s="11">
        <f>SUM(M299,N299)</f>
        <v>10521100</v>
      </c>
      <c r="M299" s="11">
        <v>10521100</v>
      </c>
      <c r="N299" s="11">
        <v>0</v>
      </c>
    </row>
    <row r="300" spans="1:14" ht="39.950000000000003" customHeight="1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0</v>
      </c>
      <c r="G308" s="11">
        <f t="shared" si="92"/>
        <v>609828700</v>
      </c>
      <c r="H308" s="11">
        <f t="shared" si="92"/>
        <v>0</v>
      </c>
      <c r="I308" s="11">
        <f t="shared" si="92"/>
        <v>0</v>
      </c>
      <c r="J308" s="11">
        <f t="shared" si="92"/>
        <v>609828700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0</v>
      </c>
      <c r="G310" s="11">
        <f t="shared" si="93"/>
        <v>609828700</v>
      </c>
      <c r="H310" s="11">
        <f t="shared" si="93"/>
        <v>0</v>
      </c>
      <c r="I310" s="11">
        <f t="shared" si="93"/>
        <v>0</v>
      </c>
      <c r="J310" s="11">
        <f t="shared" si="93"/>
        <v>609828700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0</v>
      </c>
      <c r="G312" s="11">
        <v>609828700</v>
      </c>
      <c r="H312" s="11">
        <v>0</v>
      </c>
      <c r="I312" s="11">
        <v>0</v>
      </c>
      <c r="J312" s="11">
        <v>609828700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8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366</v>
      </c>
      <c r="C12" s="9"/>
      <c r="D12" s="11">
        <f t="shared" ref="D12:L12" si="0">SUM(D14,D167,D205)</f>
        <v>4717234771</v>
      </c>
      <c r="E12" s="11">
        <f t="shared" si="0"/>
        <v>4717234771</v>
      </c>
      <c r="F12" s="11">
        <f t="shared" si="0"/>
        <v>609828700</v>
      </c>
      <c r="G12" s="11">
        <f t="shared" si="0"/>
        <v>6272928707.8999996</v>
      </c>
      <c r="H12" s="11">
        <f t="shared" si="0"/>
        <v>4816034390</v>
      </c>
      <c r="I12" s="11">
        <f t="shared" si="0"/>
        <v>2066723017.9000001</v>
      </c>
      <c r="J12" s="11">
        <f t="shared" si="0"/>
        <v>3285733989.4000001</v>
      </c>
      <c r="K12" s="11">
        <f t="shared" si="0"/>
        <v>2606299612.9000001</v>
      </c>
      <c r="L12" s="11">
        <f t="shared" si="0"/>
        <v>679434376.5</v>
      </c>
    </row>
    <row r="13" spans="1:12" ht="39.950000000000003" customHeight="1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4107406071</v>
      </c>
      <c r="E14" s="11">
        <f t="shared" si="1"/>
        <v>4717234771</v>
      </c>
      <c r="F14" s="11">
        <f t="shared" si="1"/>
        <v>0</v>
      </c>
      <c r="G14" s="11">
        <f t="shared" si="1"/>
        <v>4206205690</v>
      </c>
      <c r="H14" s="11">
        <f t="shared" si="1"/>
        <v>4816034390</v>
      </c>
      <c r="I14" s="11">
        <f t="shared" si="1"/>
        <v>0</v>
      </c>
      <c r="J14" s="11">
        <f t="shared" si="1"/>
        <v>2606299612.9000001</v>
      </c>
      <c r="K14" s="11">
        <f t="shared" si="1"/>
        <v>2606299612.9000001</v>
      </c>
      <c r="L14" s="11">
        <f t="shared" si="1"/>
        <v>0</v>
      </c>
    </row>
    <row r="15" spans="1:12" ht="39.950000000000003" customHeight="1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370</v>
      </c>
      <c r="C16" s="9" t="s">
        <v>369</v>
      </c>
      <c r="D16" s="11">
        <f>SUM(D18,D23,D26)</f>
        <v>1065546471</v>
      </c>
      <c r="E16" s="11">
        <f>SUM(E18,E23,E26)</f>
        <v>1065546471</v>
      </c>
      <c r="F16" s="11" t="s">
        <v>23</v>
      </c>
      <c r="G16" s="11">
        <f>SUM(G18,G23,G26)</f>
        <v>1069023790</v>
      </c>
      <c r="H16" s="11">
        <f>SUM(H18,H23,H26)</f>
        <v>1069023790</v>
      </c>
      <c r="I16" s="11" t="s">
        <v>23</v>
      </c>
      <c r="J16" s="11">
        <f>SUM(J18,J23,J26)</f>
        <v>694289815</v>
      </c>
      <c r="K16" s="11">
        <f>SUM(K18,K23,K26)</f>
        <v>694289815</v>
      </c>
      <c r="L16" s="11" t="s">
        <v>23</v>
      </c>
    </row>
    <row r="17" spans="1:12" ht="39.950000000000003" customHeight="1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371</v>
      </c>
      <c r="C18" s="9" t="s">
        <v>369</v>
      </c>
      <c r="D18" s="11">
        <f>SUM(D20:D22)</f>
        <v>1065546471</v>
      </c>
      <c r="E18" s="11">
        <f>SUM(E20:E22)</f>
        <v>1065546471</v>
      </c>
      <c r="F18" s="11" t="s">
        <v>23</v>
      </c>
      <c r="G18" s="11">
        <f>SUM(G20:G22)</f>
        <v>1069023790</v>
      </c>
      <c r="H18" s="11">
        <f>SUM(H20:H22)</f>
        <v>1069023790</v>
      </c>
      <c r="I18" s="11" t="s">
        <v>23</v>
      </c>
      <c r="J18" s="11">
        <f>SUM(J20:J22)</f>
        <v>694289815</v>
      </c>
      <c r="K18" s="11">
        <f>SUM(K20:K22)</f>
        <v>694289815</v>
      </c>
      <c r="L18" s="11" t="s">
        <v>23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372</v>
      </c>
      <c r="C20" s="9" t="s">
        <v>373</v>
      </c>
      <c r="D20" s="11">
        <f>SUM(E20,F20)</f>
        <v>1065546471</v>
      </c>
      <c r="E20" s="11">
        <v>1065546471</v>
      </c>
      <c r="F20" s="11" t="s">
        <v>23</v>
      </c>
      <c r="G20" s="11">
        <f>SUM(H20,I20)</f>
        <v>1069023790</v>
      </c>
      <c r="H20" s="11">
        <v>1069023790</v>
      </c>
      <c r="I20" s="11" t="s">
        <v>23</v>
      </c>
      <c r="J20" s="11">
        <f>SUM(K20,L20)</f>
        <v>694289815</v>
      </c>
      <c r="K20" s="11">
        <v>694289815</v>
      </c>
      <c r="L20" s="11" t="s">
        <v>23</v>
      </c>
    </row>
    <row r="21" spans="1:12" ht="39.950000000000003" customHeight="1">
      <c r="A21" s="9">
        <v>4112</v>
      </c>
      <c r="B21" s="10" t="s">
        <v>374</v>
      </c>
      <c r="C21" s="9" t="s">
        <v>375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384</v>
      </c>
      <c r="C29" s="9" t="s">
        <v>369</v>
      </c>
      <c r="D29" s="11">
        <f>SUM(D31,D40,D45,D55,D58,D62)</f>
        <v>726326500</v>
      </c>
      <c r="E29" s="11">
        <f>SUM(E31,E40,E45,E55,E58,E62)</f>
        <v>726326500</v>
      </c>
      <c r="F29" s="11" t="s">
        <v>23</v>
      </c>
      <c r="G29" s="11">
        <f>SUM(G31,G40,G45,G55,G58,G62)</f>
        <v>763920900</v>
      </c>
      <c r="H29" s="11">
        <f>SUM(H31,H40,H45,H55,H58,H62)</f>
        <v>763920900</v>
      </c>
      <c r="I29" s="11" t="s">
        <v>23</v>
      </c>
      <c r="J29" s="11">
        <f>SUM(J31,J40,J45,J55,J58,J62)</f>
        <v>477677432.89999998</v>
      </c>
      <c r="K29" s="11">
        <f>SUM(K31,K40,K45,K55,K58,K62)</f>
        <v>477677432.89999998</v>
      </c>
      <c r="L29" s="11" t="s">
        <v>23</v>
      </c>
    </row>
    <row r="30" spans="1:12" ht="39.950000000000003" customHeight="1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385</v>
      </c>
      <c r="C31" s="9" t="s">
        <v>369</v>
      </c>
      <c r="D31" s="11">
        <f>SUM(D33:D39)</f>
        <v>261951900</v>
      </c>
      <c r="E31" s="11">
        <f>SUM(E33:E39)</f>
        <v>261951900</v>
      </c>
      <c r="F31" s="11" t="s">
        <v>23</v>
      </c>
      <c r="G31" s="11">
        <f>SUM(G33:G39)</f>
        <v>278696300</v>
      </c>
      <c r="H31" s="11">
        <f>SUM(H33:H39)</f>
        <v>278696300</v>
      </c>
      <c r="I31" s="11" t="s">
        <v>23</v>
      </c>
      <c r="J31" s="11">
        <f>SUM(J33:J39)</f>
        <v>172833569.79999998</v>
      </c>
      <c r="K31" s="11">
        <f>SUM(K33:K39)</f>
        <v>172833569.79999998</v>
      </c>
      <c r="L31" s="11" t="s">
        <v>23</v>
      </c>
    </row>
    <row r="32" spans="1:12" ht="39.950000000000003" customHeight="1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388</v>
      </c>
      <c r="C34" s="9" t="s">
        <v>389</v>
      </c>
      <c r="D34" s="11">
        <f t="shared" si="2"/>
        <v>202560100</v>
      </c>
      <c r="E34" s="11">
        <v>202560100</v>
      </c>
      <c r="F34" s="11" t="s">
        <v>23</v>
      </c>
      <c r="G34" s="11">
        <f t="shared" si="3"/>
        <v>211551300</v>
      </c>
      <c r="H34" s="11">
        <v>211551300</v>
      </c>
      <c r="I34" s="11" t="s">
        <v>23</v>
      </c>
      <c r="J34" s="11">
        <f t="shared" si="4"/>
        <v>133691242.7</v>
      </c>
      <c r="K34" s="11">
        <v>133691242.7</v>
      </c>
      <c r="L34" s="11" t="s">
        <v>23</v>
      </c>
    </row>
    <row r="35" spans="1:12" ht="39.950000000000003" customHeight="1">
      <c r="A35" s="9">
        <v>4213</v>
      </c>
      <c r="B35" s="10" t="s">
        <v>390</v>
      </c>
      <c r="C35" s="9" t="s">
        <v>391</v>
      </c>
      <c r="D35" s="11">
        <f t="shared" si="2"/>
        <v>37935800</v>
      </c>
      <c r="E35" s="11">
        <v>37935800</v>
      </c>
      <c r="F35" s="11" t="s">
        <v>23</v>
      </c>
      <c r="G35" s="11">
        <f t="shared" si="3"/>
        <v>38851700</v>
      </c>
      <c r="H35" s="11">
        <v>38851700</v>
      </c>
      <c r="I35" s="11" t="s">
        <v>23</v>
      </c>
      <c r="J35" s="11">
        <f t="shared" si="4"/>
        <v>22872543.399999999</v>
      </c>
      <c r="K35" s="11">
        <v>22872543.399999999</v>
      </c>
      <c r="L35" s="11" t="s">
        <v>23</v>
      </c>
    </row>
    <row r="36" spans="1:12" ht="39.950000000000003" customHeight="1">
      <c r="A36" s="9">
        <v>4214</v>
      </c>
      <c r="B36" s="10" t="s">
        <v>392</v>
      </c>
      <c r="C36" s="9" t="s">
        <v>393</v>
      </c>
      <c r="D36" s="11">
        <f t="shared" si="2"/>
        <v>8820000</v>
      </c>
      <c r="E36" s="11">
        <v>8820000</v>
      </c>
      <c r="F36" s="11" t="s">
        <v>23</v>
      </c>
      <c r="G36" s="11">
        <f t="shared" si="3"/>
        <v>9157300</v>
      </c>
      <c r="H36" s="11">
        <v>9157300</v>
      </c>
      <c r="I36" s="11" t="s">
        <v>23</v>
      </c>
      <c r="J36" s="11">
        <f t="shared" si="4"/>
        <v>3847283.7</v>
      </c>
      <c r="K36" s="11">
        <v>3847283.7</v>
      </c>
      <c r="L36" s="11" t="s">
        <v>23</v>
      </c>
    </row>
    <row r="37" spans="1:12" ht="39.950000000000003" customHeight="1">
      <c r="A37" s="9">
        <v>4215</v>
      </c>
      <c r="B37" s="10" t="s">
        <v>394</v>
      </c>
      <c r="C37" s="9" t="s">
        <v>395</v>
      </c>
      <c r="D37" s="11">
        <f t="shared" si="2"/>
        <v>5532000</v>
      </c>
      <c r="E37" s="11">
        <v>5532000</v>
      </c>
      <c r="F37" s="11" t="s">
        <v>23</v>
      </c>
      <c r="G37" s="11">
        <f t="shared" si="3"/>
        <v>13532000</v>
      </c>
      <c r="H37" s="11">
        <v>13532000</v>
      </c>
      <c r="I37" s="11" t="s">
        <v>23</v>
      </c>
      <c r="J37" s="11">
        <f t="shared" si="4"/>
        <v>9567000</v>
      </c>
      <c r="K37" s="11">
        <v>9567000</v>
      </c>
      <c r="L37" s="11" t="s">
        <v>23</v>
      </c>
    </row>
    <row r="38" spans="1:12" ht="39.950000000000003" customHeight="1">
      <c r="A38" s="9">
        <v>4216</v>
      </c>
      <c r="B38" s="10" t="s">
        <v>396</v>
      </c>
      <c r="C38" s="9" t="s">
        <v>397</v>
      </c>
      <c r="D38" s="11">
        <f t="shared" si="2"/>
        <v>6980000</v>
      </c>
      <c r="E38" s="11">
        <v>6980000</v>
      </c>
      <c r="F38" s="11" t="s">
        <v>23</v>
      </c>
      <c r="G38" s="11">
        <f t="shared" si="3"/>
        <v>5480000</v>
      </c>
      <c r="H38" s="11">
        <v>5480000</v>
      </c>
      <c r="I38" s="11" t="s">
        <v>23</v>
      </c>
      <c r="J38" s="11">
        <f t="shared" si="4"/>
        <v>2855500</v>
      </c>
      <c r="K38" s="11">
        <v>2855500</v>
      </c>
      <c r="L38" s="11" t="s">
        <v>23</v>
      </c>
    </row>
    <row r="39" spans="1:12" ht="39.950000000000003" customHeight="1">
      <c r="A39" s="9">
        <v>4217</v>
      </c>
      <c r="B39" s="10" t="s">
        <v>398</v>
      </c>
      <c r="C39" s="9" t="s">
        <v>399</v>
      </c>
      <c r="D39" s="11">
        <f t="shared" si="2"/>
        <v>124000</v>
      </c>
      <c r="E39" s="11">
        <v>124000</v>
      </c>
      <c r="F39" s="11" t="s">
        <v>23</v>
      </c>
      <c r="G39" s="11">
        <f t="shared" si="3"/>
        <v>124000</v>
      </c>
      <c r="H39" s="11">
        <v>124000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>
      <c r="A40" s="9">
        <v>4220</v>
      </c>
      <c r="B40" s="10" t="s">
        <v>400</v>
      </c>
      <c r="C40" s="9" t="s">
        <v>369</v>
      </c>
      <c r="D40" s="11">
        <f>SUM(D42:D44)</f>
        <v>37950000</v>
      </c>
      <c r="E40" s="11">
        <f>SUM(E42:E44)</f>
        <v>37950000</v>
      </c>
      <c r="F40" s="11" t="s">
        <v>23</v>
      </c>
      <c r="G40" s="11">
        <f>SUM(G42:G44)</f>
        <v>37950000</v>
      </c>
      <c r="H40" s="11">
        <f>SUM(H42:H44)</f>
        <v>37950000</v>
      </c>
      <c r="I40" s="11" t="s">
        <v>23</v>
      </c>
      <c r="J40" s="11">
        <f>SUM(J42:J44)</f>
        <v>20404385</v>
      </c>
      <c r="K40" s="11">
        <f>SUM(K42:K44)</f>
        <v>20404385</v>
      </c>
      <c r="L40" s="11" t="s">
        <v>23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401</v>
      </c>
      <c r="C42" s="9" t="s">
        <v>402</v>
      </c>
      <c r="D42" s="11">
        <f>SUM(E42,F42)</f>
        <v>35650000</v>
      </c>
      <c r="E42" s="11">
        <v>35650000</v>
      </c>
      <c r="F42" s="11" t="s">
        <v>23</v>
      </c>
      <c r="G42" s="11">
        <f>SUM(H42,I42)</f>
        <v>32650000</v>
      </c>
      <c r="H42" s="11">
        <v>32650000</v>
      </c>
      <c r="I42" s="11" t="s">
        <v>23</v>
      </c>
      <c r="J42" s="11">
        <f>SUM(K42,L42)</f>
        <v>17426200</v>
      </c>
      <c r="K42" s="11">
        <v>17426200</v>
      </c>
      <c r="L42" s="11" t="s">
        <v>23</v>
      </c>
    </row>
    <row r="43" spans="1:12" ht="39.950000000000003" customHeight="1">
      <c r="A43" s="9">
        <v>4222</v>
      </c>
      <c r="B43" s="10" t="s">
        <v>403</v>
      </c>
      <c r="C43" s="9" t="s">
        <v>404</v>
      </c>
      <c r="D43" s="11">
        <f>SUM(E43,F43)</f>
        <v>2300000</v>
      </c>
      <c r="E43" s="11">
        <v>2300000</v>
      </c>
      <c r="F43" s="11" t="s">
        <v>23</v>
      </c>
      <c r="G43" s="11">
        <f>SUM(H43,I43)</f>
        <v>5300000</v>
      </c>
      <c r="H43" s="11">
        <v>5300000</v>
      </c>
      <c r="I43" s="11" t="s">
        <v>23</v>
      </c>
      <c r="J43" s="11">
        <f>SUM(K43,L43)</f>
        <v>2978185</v>
      </c>
      <c r="K43" s="11">
        <v>2978185</v>
      </c>
      <c r="L43" s="11" t="s">
        <v>23</v>
      </c>
    </row>
    <row r="44" spans="1:12" ht="39.950000000000003" customHeight="1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407</v>
      </c>
      <c r="C45" s="9" t="s">
        <v>23</v>
      </c>
      <c r="D45" s="11">
        <f>SUM(D47:D54)</f>
        <v>44251000</v>
      </c>
      <c r="E45" s="11">
        <f>SUM(E47:E54)</f>
        <v>44251000</v>
      </c>
      <c r="F45" s="11" t="s">
        <v>23</v>
      </c>
      <c r="G45" s="11">
        <f>SUM(G47:G54)</f>
        <v>40022500</v>
      </c>
      <c r="H45" s="11">
        <f>SUM(H47:H54)</f>
        <v>40022500</v>
      </c>
      <c r="I45" s="11" t="s">
        <v>23</v>
      </c>
      <c r="J45" s="11">
        <f>SUM(J47:J54)</f>
        <v>21974004.300000001</v>
      </c>
      <c r="K45" s="11">
        <f>SUM(K47:K54)</f>
        <v>21974004.300000001</v>
      </c>
      <c r="L45" s="11" t="s">
        <v>23</v>
      </c>
    </row>
    <row r="46" spans="1:12" ht="39.950000000000003" customHeight="1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410</v>
      </c>
      <c r="C48" s="9" t="s">
        <v>411</v>
      </c>
      <c r="D48" s="11">
        <f t="shared" si="5"/>
        <v>0</v>
      </c>
      <c r="E48" s="11">
        <v>0</v>
      </c>
      <c r="F48" s="11" t="s">
        <v>23</v>
      </c>
      <c r="G48" s="11">
        <f t="shared" si="6"/>
        <v>0</v>
      </c>
      <c r="H48" s="11">
        <v>0</v>
      </c>
      <c r="I48" s="11" t="s">
        <v>23</v>
      </c>
      <c r="J48" s="11">
        <f t="shared" si="7"/>
        <v>0</v>
      </c>
      <c r="K48" s="11">
        <v>0</v>
      </c>
      <c r="L48" s="11" t="s">
        <v>23</v>
      </c>
    </row>
    <row r="49" spans="1:12" ht="39.950000000000003" customHeight="1">
      <c r="A49" s="9">
        <v>4233</v>
      </c>
      <c r="B49" s="10" t="s">
        <v>412</v>
      </c>
      <c r="C49" s="9" t="s">
        <v>413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414</v>
      </c>
      <c r="C50" s="9" t="s">
        <v>415</v>
      </c>
      <c r="D50" s="11">
        <f t="shared" si="5"/>
        <v>5000000</v>
      </c>
      <c r="E50" s="11">
        <v>5000000</v>
      </c>
      <c r="F50" s="11" t="s">
        <v>23</v>
      </c>
      <c r="G50" s="11">
        <f t="shared" si="6"/>
        <v>5000000</v>
      </c>
      <c r="H50" s="11">
        <v>5000000</v>
      </c>
      <c r="I50" s="11" t="s">
        <v>23</v>
      </c>
      <c r="J50" s="11">
        <f t="shared" si="7"/>
        <v>2091100</v>
      </c>
      <c r="K50" s="11">
        <v>2091100</v>
      </c>
      <c r="L50" s="11" t="s">
        <v>23</v>
      </c>
    </row>
    <row r="51" spans="1:12" ht="39.950000000000003" customHeight="1">
      <c r="A51" s="9">
        <v>4235</v>
      </c>
      <c r="B51" s="10" t="s">
        <v>416</v>
      </c>
      <c r="C51" s="9" t="s">
        <v>417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420</v>
      </c>
      <c r="C53" s="9" t="s">
        <v>421</v>
      </c>
      <c r="D53" s="11">
        <f t="shared" si="5"/>
        <v>11500000</v>
      </c>
      <c r="E53" s="11">
        <v>11500000</v>
      </c>
      <c r="F53" s="11" t="s">
        <v>23</v>
      </c>
      <c r="G53" s="11">
        <f t="shared" si="6"/>
        <v>11624500</v>
      </c>
      <c r="H53" s="11">
        <v>11624500</v>
      </c>
      <c r="I53" s="11" t="s">
        <v>23</v>
      </c>
      <c r="J53" s="11">
        <f t="shared" si="7"/>
        <v>6727533</v>
      </c>
      <c r="K53" s="11">
        <v>6727533</v>
      </c>
      <c r="L53" s="11" t="s">
        <v>23</v>
      </c>
    </row>
    <row r="54" spans="1:12" ht="39.950000000000003" customHeight="1">
      <c r="A54" s="9">
        <v>4238</v>
      </c>
      <c r="B54" s="10" t="s">
        <v>422</v>
      </c>
      <c r="C54" s="9" t="s">
        <v>423</v>
      </c>
      <c r="D54" s="11">
        <f t="shared" si="5"/>
        <v>27751000</v>
      </c>
      <c r="E54" s="11">
        <v>27751000</v>
      </c>
      <c r="F54" s="11" t="s">
        <v>23</v>
      </c>
      <c r="G54" s="11">
        <f t="shared" si="6"/>
        <v>23398000</v>
      </c>
      <c r="H54" s="11">
        <v>23398000</v>
      </c>
      <c r="I54" s="11" t="s">
        <v>23</v>
      </c>
      <c r="J54" s="11">
        <f t="shared" si="7"/>
        <v>13155371.300000001</v>
      </c>
      <c r="K54" s="11">
        <v>13155371.300000001</v>
      </c>
      <c r="L54" s="11" t="s">
        <v>23</v>
      </c>
    </row>
    <row r="55" spans="1:12" ht="39.950000000000003" customHeight="1">
      <c r="A55" s="9">
        <v>4240</v>
      </c>
      <c r="B55" s="10" t="s">
        <v>424</v>
      </c>
      <c r="C55" s="9" t="s">
        <v>369</v>
      </c>
      <c r="D55" s="11">
        <f>SUM(D57)</f>
        <v>35192700</v>
      </c>
      <c r="E55" s="11">
        <f>SUM(E57)</f>
        <v>35192700</v>
      </c>
      <c r="F55" s="11" t="s">
        <v>23</v>
      </c>
      <c r="G55" s="11">
        <f>SUM(G57)</f>
        <v>32192700</v>
      </c>
      <c r="H55" s="11">
        <f>SUM(H57)</f>
        <v>32192700</v>
      </c>
      <c r="I55" s="11" t="s">
        <v>23</v>
      </c>
      <c r="J55" s="11">
        <f>SUM(J57)</f>
        <v>12281078.5</v>
      </c>
      <c r="K55" s="11">
        <f>SUM(K57)</f>
        <v>12281078.5</v>
      </c>
      <c r="L55" s="11" t="s">
        <v>23</v>
      </c>
    </row>
    <row r="56" spans="1:12" ht="39.950000000000003" customHeight="1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425</v>
      </c>
      <c r="C57" s="9" t="s">
        <v>426</v>
      </c>
      <c r="D57" s="11">
        <f>SUM(E57,F57)</f>
        <v>35192700</v>
      </c>
      <c r="E57" s="11">
        <v>35192700</v>
      </c>
      <c r="F57" s="11" t="s">
        <v>23</v>
      </c>
      <c r="G57" s="11">
        <f>SUM(H57,I57)</f>
        <v>32192700</v>
      </c>
      <c r="H57" s="11">
        <v>32192700</v>
      </c>
      <c r="I57" s="11" t="s">
        <v>23</v>
      </c>
      <c r="J57" s="11">
        <f>SUM(K57,L57)</f>
        <v>12281078.5</v>
      </c>
      <c r="K57" s="11">
        <v>12281078.5</v>
      </c>
      <c r="L57" s="11" t="s">
        <v>23</v>
      </c>
    </row>
    <row r="58" spans="1:12" ht="39.950000000000003" customHeight="1">
      <c r="A58" s="9">
        <v>4250</v>
      </c>
      <c r="B58" s="10" t="s">
        <v>427</v>
      </c>
      <c r="C58" s="9" t="s">
        <v>369</v>
      </c>
      <c r="D58" s="11">
        <f>SUM(D60:D61)</f>
        <v>161670000</v>
      </c>
      <c r="E58" s="11">
        <f>SUM(E60:E61)</f>
        <v>161670000</v>
      </c>
      <c r="F58" s="11" t="s">
        <v>23</v>
      </c>
      <c r="G58" s="11">
        <f>SUM(G60:G61)</f>
        <v>186130000</v>
      </c>
      <c r="H58" s="11">
        <f>SUM(H60:H61)</f>
        <v>186130000</v>
      </c>
      <c r="I58" s="11" t="s">
        <v>23</v>
      </c>
      <c r="J58" s="11">
        <f>SUM(J60:J61)</f>
        <v>151166173.59999999</v>
      </c>
      <c r="K58" s="11">
        <f>SUM(K60:K61)</f>
        <v>151166173.59999999</v>
      </c>
      <c r="L58" s="11" t="s">
        <v>23</v>
      </c>
    </row>
    <row r="59" spans="1:12" ht="39.950000000000003" customHeight="1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428</v>
      </c>
      <c r="C60" s="9" t="s">
        <v>429</v>
      </c>
      <c r="D60" s="11">
        <f>SUM(E60,F60)</f>
        <v>155500000</v>
      </c>
      <c r="E60" s="11">
        <v>155500000</v>
      </c>
      <c r="F60" s="11" t="s">
        <v>23</v>
      </c>
      <c r="G60" s="11">
        <f>SUM(H60,I60)</f>
        <v>179960000</v>
      </c>
      <c r="H60" s="11">
        <v>179960000</v>
      </c>
      <c r="I60" s="11" t="s">
        <v>23</v>
      </c>
      <c r="J60" s="11">
        <f>SUM(K60,L60)</f>
        <v>148843273.59999999</v>
      </c>
      <c r="K60" s="11">
        <v>148843273.59999999</v>
      </c>
      <c r="L60" s="11" t="s">
        <v>23</v>
      </c>
    </row>
    <row r="61" spans="1:12" ht="39.950000000000003" customHeight="1">
      <c r="A61" s="9">
        <v>4252</v>
      </c>
      <c r="B61" s="10" t="s">
        <v>430</v>
      </c>
      <c r="C61" s="9" t="s">
        <v>431</v>
      </c>
      <c r="D61" s="11">
        <f>SUM(E61,F61)</f>
        <v>6170000</v>
      </c>
      <c r="E61" s="11">
        <v>6170000</v>
      </c>
      <c r="F61" s="11" t="s">
        <v>23</v>
      </c>
      <c r="G61" s="11">
        <f>SUM(H61,I61)</f>
        <v>6170000</v>
      </c>
      <c r="H61" s="11">
        <v>6170000</v>
      </c>
      <c r="I61" s="11" t="s">
        <v>23</v>
      </c>
      <c r="J61" s="11">
        <f>SUM(K61,L61)</f>
        <v>2322900</v>
      </c>
      <c r="K61" s="11">
        <v>2322900</v>
      </c>
      <c r="L61" s="11" t="s">
        <v>23</v>
      </c>
    </row>
    <row r="62" spans="1:12" ht="39.950000000000003" customHeight="1">
      <c r="A62" s="9">
        <v>4260</v>
      </c>
      <c r="B62" s="10" t="s">
        <v>432</v>
      </c>
      <c r="C62" s="9" t="s">
        <v>369</v>
      </c>
      <c r="D62" s="11">
        <f>SUM(D64:D71)</f>
        <v>185310900</v>
      </c>
      <c r="E62" s="11">
        <f>SUM(E64:E71)</f>
        <v>185310900</v>
      </c>
      <c r="F62" s="11" t="s">
        <v>23</v>
      </c>
      <c r="G62" s="11">
        <f>SUM(G64:G71)</f>
        <v>188929400</v>
      </c>
      <c r="H62" s="11">
        <f>SUM(H64:H71)</f>
        <v>188929400</v>
      </c>
      <c r="I62" s="11" t="s">
        <v>23</v>
      </c>
      <c r="J62" s="11">
        <f>SUM(J64:J71)</f>
        <v>99018221.699999988</v>
      </c>
      <c r="K62" s="11">
        <f>SUM(K64:K71)</f>
        <v>99018221.699999988</v>
      </c>
      <c r="L62" s="11" t="s">
        <v>23</v>
      </c>
    </row>
    <row r="63" spans="1:12" ht="39.950000000000003" customHeight="1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433</v>
      </c>
      <c r="C64" s="9" t="s">
        <v>434</v>
      </c>
      <c r="D64" s="11">
        <f t="shared" ref="D64:D71" si="8">SUM(E64,F64)</f>
        <v>9985000</v>
      </c>
      <c r="E64" s="11">
        <v>9985000</v>
      </c>
      <c r="F64" s="11" t="s">
        <v>23</v>
      </c>
      <c r="G64" s="11">
        <f t="shared" ref="G64:G71" si="9">SUM(H64,I64)</f>
        <v>10185000</v>
      </c>
      <c r="H64" s="11">
        <v>10185000</v>
      </c>
      <c r="I64" s="11" t="s">
        <v>23</v>
      </c>
      <c r="J64" s="11">
        <f t="shared" ref="J64:J71" si="10">SUM(K64,L64)</f>
        <v>5520561.5999999996</v>
      </c>
      <c r="K64" s="11">
        <v>5520561.5999999996</v>
      </c>
      <c r="L64" s="11" t="s">
        <v>23</v>
      </c>
    </row>
    <row r="65" spans="1:12" ht="39.950000000000003" customHeight="1">
      <c r="A65" s="9">
        <v>4262</v>
      </c>
      <c r="B65" s="10" t="s">
        <v>435</v>
      </c>
      <c r="C65" s="9" t="s">
        <v>436</v>
      </c>
      <c r="D65" s="11">
        <f t="shared" si="8"/>
        <v>3465000</v>
      </c>
      <c r="E65" s="11">
        <v>3465000</v>
      </c>
      <c r="F65" s="11" t="s">
        <v>23</v>
      </c>
      <c r="G65" s="11">
        <f t="shared" si="9"/>
        <v>3465000</v>
      </c>
      <c r="H65" s="11">
        <v>3465000</v>
      </c>
      <c r="I65" s="11" t="s">
        <v>23</v>
      </c>
      <c r="J65" s="11">
        <f t="shared" si="10"/>
        <v>330690</v>
      </c>
      <c r="K65" s="11">
        <v>330690</v>
      </c>
      <c r="L65" s="11" t="s">
        <v>23</v>
      </c>
    </row>
    <row r="66" spans="1:12" ht="39.950000000000003" customHeight="1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439</v>
      </c>
      <c r="C67" s="9" t="s">
        <v>440</v>
      </c>
      <c r="D67" s="11">
        <f t="shared" si="8"/>
        <v>117280900</v>
      </c>
      <c r="E67" s="11">
        <v>117280900</v>
      </c>
      <c r="F67" s="11" t="s">
        <v>23</v>
      </c>
      <c r="G67" s="11">
        <f t="shared" si="9"/>
        <v>121760900</v>
      </c>
      <c r="H67" s="11">
        <v>121760900</v>
      </c>
      <c r="I67" s="11" t="s">
        <v>23</v>
      </c>
      <c r="J67" s="11">
        <f t="shared" si="10"/>
        <v>75001111</v>
      </c>
      <c r="K67" s="11">
        <v>75001111</v>
      </c>
      <c r="L67" s="11" t="s">
        <v>23</v>
      </c>
    </row>
    <row r="68" spans="1:12" ht="39.950000000000003" customHeight="1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445</v>
      </c>
      <c r="C70" s="9" t="s">
        <v>446</v>
      </c>
      <c r="D70" s="11">
        <f t="shared" si="8"/>
        <v>0</v>
      </c>
      <c r="E70" s="11">
        <v>0</v>
      </c>
      <c r="F70" s="11" t="s">
        <v>23</v>
      </c>
      <c r="G70" s="11">
        <f t="shared" si="9"/>
        <v>0</v>
      </c>
      <c r="H70" s="11">
        <v>0</v>
      </c>
      <c r="I70" s="11" t="s">
        <v>23</v>
      </c>
      <c r="J70" s="11">
        <f t="shared" si="10"/>
        <v>0</v>
      </c>
      <c r="K70" s="11">
        <v>0</v>
      </c>
      <c r="L70" s="11" t="s">
        <v>23</v>
      </c>
    </row>
    <row r="71" spans="1:12" ht="39.950000000000003" customHeight="1">
      <c r="A71" s="9">
        <v>4268</v>
      </c>
      <c r="B71" s="10" t="s">
        <v>447</v>
      </c>
      <c r="C71" s="9" t="s">
        <v>448</v>
      </c>
      <c r="D71" s="11">
        <f t="shared" si="8"/>
        <v>54580000</v>
      </c>
      <c r="E71" s="11">
        <v>54580000</v>
      </c>
      <c r="F71" s="11" t="s">
        <v>23</v>
      </c>
      <c r="G71" s="11">
        <f t="shared" si="9"/>
        <v>53518500</v>
      </c>
      <c r="H71" s="11">
        <v>53518500</v>
      </c>
      <c r="I71" s="11" t="s">
        <v>23</v>
      </c>
      <c r="J71" s="11">
        <f t="shared" si="10"/>
        <v>18165859.100000001</v>
      </c>
      <c r="K71" s="11">
        <v>18165859.100000001</v>
      </c>
      <c r="L71" s="11" t="s">
        <v>23</v>
      </c>
    </row>
    <row r="72" spans="1:12" ht="39.950000000000003" customHeight="1">
      <c r="A72" s="9">
        <v>4300</v>
      </c>
      <c r="B72" s="10" t="s">
        <v>449</v>
      </c>
      <c r="C72" s="9" t="s">
        <v>369</v>
      </c>
      <c r="D72" s="11">
        <f>SUM(D74,D78,D82)</f>
        <v>130000000</v>
      </c>
      <c r="E72" s="11">
        <f>SUM(E74,E78,E82)</f>
        <v>130000000</v>
      </c>
      <c r="F72" s="11" t="s">
        <v>23</v>
      </c>
      <c r="G72" s="11">
        <f>SUM(G74,G78,G82)</f>
        <v>90000000</v>
      </c>
      <c r="H72" s="11">
        <f>SUM(H74,H78,H82)</f>
        <v>90000000</v>
      </c>
      <c r="I72" s="11" t="s">
        <v>23</v>
      </c>
      <c r="J72" s="11">
        <f>SUM(J74,J78,J82)</f>
        <v>24369756</v>
      </c>
      <c r="K72" s="11">
        <f>SUM(K74,K78,K82)</f>
        <v>24369756</v>
      </c>
      <c r="L72" s="11" t="s">
        <v>23</v>
      </c>
    </row>
    <row r="73" spans="1:12" ht="39.950000000000003" customHeight="1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450</v>
      </c>
      <c r="C74" s="9" t="s">
        <v>369</v>
      </c>
      <c r="D74" s="11">
        <f>SUM(D76:D77)</f>
        <v>130000000</v>
      </c>
      <c r="E74" s="11">
        <f>SUM(E76:E77)</f>
        <v>130000000</v>
      </c>
      <c r="F74" s="11" t="s">
        <v>23</v>
      </c>
      <c r="G74" s="11">
        <f>SUM(G76:G77)</f>
        <v>90000000</v>
      </c>
      <c r="H74" s="11">
        <f>SUM(H76:H77)</f>
        <v>90000000</v>
      </c>
      <c r="I74" s="11" t="s">
        <v>23</v>
      </c>
      <c r="J74" s="11">
        <f>SUM(J76:J77)</f>
        <v>24369756</v>
      </c>
      <c r="K74" s="11">
        <f>SUM(K76:K77)</f>
        <v>24369756</v>
      </c>
      <c r="L74" s="11" t="s">
        <v>23</v>
      </c>
    </row>
    <row r="75" spans="1:12" ht="39.950000000000003" customHeight="1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453</v>
      </c>
      <c r="C77" s="9" t="s">
        <v>454</v>
      </c>
      <c r="D77" s="11">
        <f>SUM(E77,F77)</f>
        <v>130000000</v>
      </c>
      <c r="E77" s="11">
        <v>130000000</v>
      </c>
      <c r="F77" s="11" t="s">
        <v>23</v>
      </c>
      <c r="G77" s="11">
        <f>SUM(H77,I77)</f>
        <v>90000000</v>
      </c>
      <c r="H77" s="11">
        <v>90000000</v>
      </c>
      <c r="I77" s="11" t="s">
        <v>23</v>
      </c>
      <c r="J77" s="11">
        <f>SUM(K77,L77)</f>
        <v>24369756</v>
      </c>
      <c r="K77" s="11">
        <v>24369756</v>
      </c>
      <c r="L77" s="11" t="s">
        <v>23</v>
      </c>
    </row>
    <row r="78" spans="1:12" ht="39.950000000000003" customHeight="1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467</v>
      </c>
      <c r="C87" s="9" t="s">
        <v>369</v>
      </c>
      <c r="D87" s="11">
        <f>SUM(D89,D93)</f>
        <v>1830290800</v>
      </c>
      <c r="E87" s="11">
        <f>SUM(E89,E93)</f>
        <v>1830290800</v>
      </c>
      <c r="F87" s="11" t="s">
        <v>23</v>
      </c>
      <c r="G87" s="11">
        <f>SUM(G89,G93)</f>
        <v>1912223000</v>
      </c>
      <c r="H87" s="11">
        <f>SUM(H89,H93)</f>
        <v>1912223000</v>
      </c>
      <c r="I87" s="11" t="s">
        <v>23</v>
      </c>
      <c r="J87" s="11">
        <f>SUM(J89,J93)</f>
        <v>1215945038</v>
      </c>
      <c r="K87" s="11">
        <f>SUM(K89,K93)</f>
        <v>1215945038</v>
      </c>
      <c r="L87" s="11" t="s">
        <v>23</v>
      </c>
    </row>
    <row r="88" spans="1:12" ht="39.950000000000003" customHeight="1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468</v>
      </c>
      <c r="C89" s="9" t="s">
        <v>369</v>
      </c>
      <c r="D89" s="11">
        <f>SUM(D91:D92)</f>
        <v>1795890500</v>
      </c>
      <c r="E89" s="11">
        <f>SUM(E91:E92)</f>
        <v>1795890500</v>
      </c>
      <c r="F89" s="11" t="s">
        <v>23</v>
      </c>
      <c r="G89" s="11">
        <f>SUM(G91:G92)</f>
        <v>1877962700</v>
      </c>
      <c r="H89" s="11">
        <f>SUM(H91:H92)</f>
        <v>1877962700</v>
      </c>
      <c r="I89" s="11" t="s">
        <v>23</v>
      </c>
      <c r="J89" s="11">
        <f>SUM(J91:J92)</f>
        <v>1205685038</v>
      </c>
      <c r="K89" s="11">
        <f>SUM(K91:K92)</f>
        <v>1205685038</v>
      </c>
      <c r="L89" s="11" t="s">
        <v>23</v>
      </c>
    </row>
    <row r="90" spans="1:12" ht="39.950000000000003" customHeight="1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469</v>
      </c>
      <c r="C91" s="9" t="s">
        <v>470</v>
      </c>
      <c r="D91" s="11">
        <f>SUM(E91,F91)</f>
        <v>1795890500</v>
      </c>
      <c r="E91" s="11">
        <v>1795890500</v>
      </c>
      <c r="F91" s="11" t="s">
        <v>23</v>
      </c>
      <c r="G91" s="11">
        <f>SUM(H91,I91)</f>
        <v>1877962700</v>
      </c>
      <c r="H91" s="11">
        <v>1877962700</v>
      </c>
      <c r="I91" s="11" t="s">
        <v>23</v>
      </c>
      <c r="J91" s="11">
        <f>SUM(K91,L91)</f>
        <v>1205685038</v>
      </c>
      <c r="K91" s="11">
        <v>1205685038</v>
      </c>
      <c r="L91" s="11" t="s">
        <v>23</v>
      </c>
    </row>
    <row r="92" spans="1:12" ht="39.950000000000003" customHeight="1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473</v>
      </c>
      <c r="C93" s="9" t="s">
        <v>369</v>
      </c>
      <c r="D93" s="11">
        <f>SUM(D95:D96)</f>
        <v>34400300</v>
      </c>
      <c r="E93" s="11">
        <f>SUM(E95:E96)</f>
        <v>34400300</v>
      </c>
      <c r="F93" s="11" t="s">
        <v>23</v>
      </c>
      <c r="G93" s="11">
        <f>SUM(G95:G96)</f>
        <v>34260300</v>
      </c>
      <c r="H93" s="11">
        <f>SUM(H95:H96)</f>
        <v>34260300</v>
      </c>
      <c r="I93" s="11" t="s">
        <v>23</v>
      </c>
      <c r="J93" s="11">
        <f>SUM(J95:J96)</f>
        <v>10260000</v>
      </c>
      <c r="K93" s="11">
        <f>SUM(K95:K96)</f>
        <v>10260000</v>
      </c>
      <c r="L93" s="11" t="s">
        <v>23</v>
      </c>
    </row>
    <row r="94" spans="1:12" ht="39.950000000000003" customHeight="1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474</v>
      </c>
      <c r="C95" s="9" t="s">
        <v>475</v>
      </c>
      <c r="D95" s="11">
        <f>SUM(E95,F95)</f>
        <v>34400300</v>
      </c>
      <c r="E95" s="11">
        <v>34400300</v>
      </c>
      <c r="F95" s="11" t="s">
        <v>23</v>
      </c>
      <c r="G95" s="11">
        <f>SUM(H95,I95)</f>
        <v>34260300</v>
      </c>
      <c r="H95" s="11">
        <v>34260300</v>
      </c>
      <c r="I95" s="11" t="s">
        <v>23</v>
      </c>
      <c r="J95" s="11">
        <f>SUM(K95,L95)</f>
        <v>10260000</v>
      </c>
      <c r="K95" s="11">
        <v>10260000</v>
      </c>
      <c r="L95" s="11" t="s">
        <v>23</v>
      </c>
    </row>
    <row r="96" spans="1:12" ht="39.950000000000003" customHeight="1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478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489</v>
      </c>
      <c r="C107" s="9" t="s">
        <v>369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490</v>
      </c>
      <c r="C109" s="9" t="s">
        <v>491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494</v>
      </c>
      <c r="C111" s="9" t="s">
        <v>495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498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499</v>
      </c>
      <c r="C115" s="9" t="s">
        <v>369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504</v>
      </c>
      <c r="C119" s="9" t="s">
        <v>505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498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507</v>
      </c>
      <c r="C123" s="9" t="s">
        <v>369</v>
      </c>
      <c r="D123" s="11">
        <f>SUM(D125,D129,D135)</f>
        <v>84910000</v>
      </c>
      <c r="E123" s="11">
        <f>SUM(E125,E129,E135)</f>
        <v>84910000</v>
      </c>
      <c r="F123" s="11" t="s">
        <v>23</v>
      </c>
      <c r="G123" s="11">
        <f>SUM(G125,G129,G135)</f>
        <v>79660000</v>
      </c>
      <c r="H123" s="11">
        <f>SUM(H125,H129,H135)</f>
        <v>79660000</v>
      </c>
      <c r="I123" s="11" t="s">
        <v>23</v>
      </c>
      <c r="J123" s="11">
        <f>SUM(J125,J129,J135)</f>
        <v>33595680</v>
      </c>
      <c r="K123" s="11">
        <f>SUM(K125,K129,K135)</f>
        <v>33595680</v>
      </c>
      <c r="L123" s="11" t="s">
        <v>23</v>
      </c>
    </row>
    <row r="124" spans="1:12" ht="39.950000000000003" customHeight="1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513</v>
      </c>
      <c r="C129" s="9" t="s">
        <v>369</v>
      </c>
      <c r="D129" s="11">
        <f>SUM(D131:D134)</f>
        <v>84910000</v>
      </c>
      <c r="E129" s="11">
        <f>SUM(E131:E134)</f>
        <v>84910000</v>
      </c>
      <c r="F129" s="11" t="s">
        <v>23</v>
      </c>
      <c r="G129" s="11">
        <f>SUM(G131:G134)</f>
        <v>79660000</v>
      </c>
      <c r="H129" s="11">
        <f>SUM(H131:H134)</f>
        <v>79660000</v>
      </c>
      <c r="I129" s="11" t="s">
        <v>23</v>
      </c>
      <c r="J129" s="11">
        <f>SUM(J131:J134)</f>
        <v>33595680</v>
      </c>
      <c r="K129" s="11">
        <f>SUM(K131:K134)</f>
        <v>33595680</v>
      </c>
      <c r="L129" s="11" t="s">
        <v>23</v>
      </c>
    </row>
    <row r="130" spans="1:12" ht="39.950000000000003" customHeight="1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515</v>
      </c>
      <c r="C131" s="9" t="s">
        <v>516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517</v>
      </c>
      <c r="C132" s="9" t="s">
        <v>518</v>
      </c>
      <c r="D132" s="11">
        <f>SUM(E132,F132)</f>
        <v>7000000</v>
      </c>
      <c r="E132" s="11">
        <v>7000000</v>
      </c>
      <c r="F132" s="11" t="s">
        <v>23</v>
      </c>
      <c r="G132" s="11">
        <f>SUM(H132,I132)</f>
        <v>7000000</v>
      </c>
      <c r="H132" s="11">
        <v>7000000</v>
      </c>
      <c r="I132" s="11" t="s">
        <v>23</v>
      </c>
      <c r="J132" s="11">
        <f>SUM(K132,L132)</f>
        <v>3498000</v>
      </c>
      <c r="K132" s="11">
        <v>3498000</v>
      </c>
      <c r="L132" s="11" t="s">
        <v>23</v>
      </c>
    </row>
    <row r="133" spans="1:12" ht="39.950000000000003" customHeight="1">
      <c r="A133" s="9">
        <v>4633</v>
      </c>
      <c r="B133" s="10" t="s">
        <v>519</v>
      </c>
      <c r="C133" s="9" t="s">
        <v>520</v>
      </c>
      <c r="D133" s="11">
        <f>SUM(E133,F133)</f>
        <v>1260000</v>
      </c>
      <c r="E133" s="11">
        <v>1260000</v>
      </c>
      <c r="F133" s="11" t="s">
        <v>23</v>
      </c>
      <c r="G133" s="11">
        <f>SUM(H133,I133)</f>
        <v>1450000</v>
      </c>
      <c r="H133" s="11">
        <v>1450000</v>
      </c>
      <c r="I133" s="11" t="s">
        <v>23</v>
      </c>
      <c r="J133" s="11">
        <f>SUM(K133,L133)</f>
        <v>180000</v>
      </c>
      <c r="K133" s="11">
        <v>180000</v>
      </c>
      <c r="L133" s="11" t="s">
        <v>23</v>
      </c>
    </row>
    <row r="134" spans="1:12" ht="39.950000000000003" customHeight="1">
      <c r="A134" s="9">
        <v>4634</v>
      </c>
      <c r="B134" s="10" t="s">
        <v>521</v>
      </c>
      <c r="C134" s="9" t="s">
        <v>522</v>
      </c>
      <c r="D134" s="11">
        <f>SUM(E134,F134)</f>
        <v>76650000</v>
      </c>
      <c r="E134" s="11">
        <v>76650000</v>
      </c>
      <c r="F134" s="11" t="s">
        <v>23</v>
      </c>
      <c r="G134" s="11">
        <f>SUM(H134,I134)</f>
        <v>71210000</v>
      </c>
      <c r="H134" s="11">
        <v>71210000</v>
      </c>
      <c r="I134" s="11" t="s">
        <v>23</v>
      </c>
      <c r="J134" s="11">
        <f>SUM(K134,L134)</f>
        <v>29917680</v>
      </c>
      <c r="K134" s="11">
        <v>29917680</v>
      </c>
      <c r="L134" s="11" t="s">
        <v>23</v>
      </c>
    </row>
    <row r="135" spans="1:12" ht="39.950000000000003" customHeight="1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270332300</v>
      </c>
      <c r="E138" s="11">
        <f t="shared" si="11"/>
        <v>880161000</v>
      </c>
      <c r="F138" s="11">
        <f t="shared" si="11"/>
        <v>0</v>
      </c>
      <c r="G138" s="11">
        <f t="shared" si="11"/>
        <v>291378000</v>
      </c>
      <c r="H138" s="11">
        <f t="shared" si="11"/>
        <v>901206700</v>
      </c>
      <c r="I138" s="11">
        <f t="shared" si="11"/>
        <v>0</v>
      </c>
      <c r="J138" s="11">
        <f t="shared" si="11"/>
        <v>160421891</v>
      </c>
      <c r="K138" s="11">
        <f t="shared" si="11"/>
        <v>160421891</v>
      </c>
      <c r="L138" s="11">
        <f t="shared" si="11"/>
        <v>0</v>
      </c>
    </row>
    <row r="139" spans="1:12" ht="39.950000000000003" customHeight="1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527</v>
      </c>
      <c r="C140" s="9" t="s">
        <v>369</v>
      </c>
      <c r="D140" s="11">
        <f>SUM(D142:D143)</f>
        <v>216713900</v>
      </c>
      <c r="E140" s="11">
        <f>SUM(E142:E143)</f>
        <v>216713900</v>
      </c>
      <c r="F140" s="11" t="s">
        <v>23</v>
      </c>
      <c r="G140" s="11">
        <f>SUM(G142:G143)</f>
        <v>196391600</v>
      </c>
      <c r="H140" s="11">
        <f>SUM(H142:H143)</f>
        <v>196391600</v>
      </c>
      <c r="I140" s="11" t="s">
        <v>23</v>
      </c>
      <c r="J140" s="11">
        <f>SUM(J142:J143)</f>
        <v>104681144</v>
      </c>
      <c r="K140" s="11">
        <f>SUM(K142:K143)</f>
        <v>104681144</v>
      </c>
      <c r="L140" s="11" t="s">
        <v>23</v>
      </c>
    </row>
    <row r="141" spans="1:12" ht="39.950000000000003" customHeight="1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530</v>
      </c>
      <c r="C143" s="9" t="s">
        <v>531</v>
      </c>
      <c r="D143" s="11">
        <f>SUM(E143,F143)</f>
        <v>216713900</v>
      </c>
      <c r="E143" s="11">
        <v>216713900</v>
      </c>
      <c r="F143" s="11" t="s">
        <v>23</v>
      </c>
      <c r="G143" s="11">
        <f>SUM(H143,I143)</f>
        <v>196391600</v>
      </c>
      <c r="H143" s="11">
        <v>196391600</v>
      </c>
      <c r="I143" s="11" t="s">
        <v>23</v>
      </c>
      <c r="J143" s="11">
        <f>SUM(K143,L143)</f>
        <v>104681144</v>
      </c>
      <c r="K143" s="11">
        <v>104681144</v>
      </c>
      <c r="L143" s="11" t="s">
        <v>23</v>
      </c>
    </row>
    <row r="144" spans="1:12" ht="39.950000000000003" customHeight="1">
      <c r="A144" s="9">
        <v>4720</v>
      </c>
      <c r="B144" s="10" t="s">
        <v>532</v>
      </c>
      <c r="C144" s="9" t="s">
        <v>369</v>
      </c>
      <c r="D144" s="11">
        <f>SUM(D146:D149)</f>
        <v>21618400</v>
      </c>
      <c r="E144" s="11">
        <f>SUM(E146:E149)</f>
        <v>21618400</v>
      </c>
      <c r="F144" s="11" t="s">
        <v>23</v>
      </c>
      <c r="G144" s="11">
        <f>SUM(G146:G149)</f>
        <v>22118400</v>
      </c>
      <c r="H144" s="11">
        <f>SUM(H146:H149)</f>
        <v>22118400</v>
      </c>
      <c r="I144" s="11" t="s">
        <v>23</v>
      </c>
      <c r="J144" s="11">
        <f>SUM(J146:J149)</f>
        <v>14736267</v>
      </c>
      <c r="K144" s="11">
        <f>SUM(K146:K149)</f>
        <v>14736267</v>
      </c>
      <c r="L144" s="11" t="s">
        <v>23</v>
      </c>
    </row>
    <row r="145" spans="1:12" ht="39.950000000000003" customHeight="1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>
      <c r="A148" s="9">
        <v>4723</v>
      </c>
      <c r="B148" s="10" t="s">
        <v>537</v>
      </c>
      <c r="C148" s="9" t="s">
        <v>538</v>
      </c>
      <c r="D148" s="11">
        <f>SUM(E148,F148)</f>
        <v>21618400</v>
      </c>
      <c r="E148" s="11">
        <v>21618400</v>
      </c>
      <c r="F148" s="11" t="s">
        <v>23</v>
      </c>
      <c r="G148" s="11">
        <f>SUM(H148,I148)</f>
        <v>22118400</v>
      </c>
      <c r="H148" s="11">
        <v>22118400</v>
      </c>
      <c r="I148" s="11" t="s">
        <v>23</v>
      </c>
      <c r="J148" s="11">
        <f>SUM(K148,L148)</f>
        <v>14736267</v>
      </c>
      <c r="K148" s="11">
        <v>14736267</v>
      </c>
      <c r="L148" s="11" t="s">
        <v>23</v>
      </c>
    </row>
    <row r="149" spans="1:12" ht="39.950000000000003" customHeight="1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552</v>
      </c>
      <c r="C160" s="9" t="s">
        <v>369</v>
      </c>
      <c r="D160" s="11">
        <f>SUM(D162)</f>
        <v>32000000</v>
      </c>
      <c r="E160" s="11">
        <f>SUM(E162)</f>
        <v>32000000</v>
      </c>
      <c r="F160" s="11" t="s">
        <v>23</v>
      </c>
      <c r="G160" s="11">
        <f>SUM(G162)</f>
        <v>72868000</v>
      </c>
      <c r="H160" s="11">
        <f>SUM(H162)</f>
        <v>72868000</v>
      </c>
      <c r="I160" s="11" t="s">
        <v>23</v>
      </c>
      <c r="J160" s="11">
        <f>SUM(J162)</f>
        <v>41004480</v>
      </c>
      <c r="K160" s="11">
        <f>SUM(K162)</f>
        <v>41004480</v>
      </c>
      <c r="L160" s="11" t="s">
        <v>23</v>
      </c>
    </row>
    <row r="161" spans="1:12" ht="39.950000000000003" customHeight="1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553</v>
      </c>
      <c r="C162" s="9" t="s">
        <v>554</v>
      </c>
      <c r="D162" s="11">
        <f>SUM(E162,F162)</f>
        <v>32000000</v>
      </c>
      <c r="E162" s="11">
        <v>32000000</v>
      </c>
      <c r="F162" s="11" t="s">
        <v>23</v>
      </c>
      <c r="G162" s="11">
        <f>SUM(H162,I162)</f>
        <v>72868000</v>
      </c>
      <c r="H162" s="11">
        <v>72868000</v>
      </c>
      <c r="I162" s="11" t="s">
        <v>23</v>
      </c>
      <c r="J162" s="11">
        <f>SUM(K162,L162)</f>
        <v>41004480</v>
      </c>
      <c r="K162" s="11">
        <v>41004480</v>
      </c>
      <c r="L162" s="11" t="s">
        <v>23</v>
      </c>
    </row>
    <row r="163" spans="1:12" ht="39.950000000000003" customHeight="1">
      <c r="A163" s="9">
        <v>4770</v>
      </c>
      <c r="B163" s="10" t="s">
        <v>555</v>
      </c>
      <c r="C163" s="9" t="s">
        <v>369</v>
      </c>
      <c r="D163" s="11">
        <f t="shared" ref="D163:L163" si="12">SUM(D165)</f>
        <v>0</v>
      </c>
      <c r="E163" s="11">
        <f t="shared" si="12"/>
        <v>609828700</v>
      </c>
      <c r="F163" s="11">
        <f t="shared" si="12"/>
        <v>0</v>
      </c>
      <c r="G163" s="11">
        <f t="shared" si="12"/>
        <v>0</v>
      </c>
      <c r="H163" s="11">
        <f t="shared" si="12"/>
        <v>609828700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556</v>
      </c>
      <c r="C165" s="9" t="s">
        <v>557</v>
      </c>
      <c r="D165" s="11">
        <v>0</v>
      </c>
      <c r="E165" s="11">
        <v>609828700</v>
      </c>
      <c r="F165" s="11">
        <v>0</v>
      </c>
      <c r="G165" s="11">
        <v>0</v>
      </c>
      <c r="H165" s="11">
        <v>609828700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558</v>
      </c>
      <c r="C166" s="9" t="s">
        <v>369</v>
      </c>
      <c r="D166" s="11">
        <f>SUM(E166,F166)</f>
        <v>609828700</v>
      </c>
      <c r="E166" s="11">
        <v>609828700</v>
      </c>
      <c r="F166" s="11" t="s">
        <v>23</v>
      </c>
      <c r="G166" s="11">
        <f>SUM(H166,I166)</f>
        <v>609828700</v>
      </c>
      <c r="H166" s="11">
        <v>609828700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559</v>
      </c>
      <c r="C167" s="9" t="s">
        <v>369</v>
      </c>
      <c r="D167" s="11">
        <f>SUM(D169,D187,D193,D196,D202)</f>
        <v>784787900</v>
      </c>
      <c r="E167" s="11" t="s">
        <v>23</v>
      </c>
      <c r="F167" s="11">
        <f>SUM(F169,F187,F193,F196,F202)</f>
        <v>784787900</v>
      </c>
      <c r="G167" s="11">
        <f>SUM(G169,G187,G193,G196,G202)</f>
        <v>2241682217.9000001</v>
      </c>
      <c r="H167" s="11" t="s">
        <v>23</v>
      </c>
      <c r="I167" s="11">
        <f>SUM(I169,I187,I193,I196,I202)</f>
        <v>2241682217.9000001</v>
      </c>
      <c r="J167" s="11">
        <f>SUM(J169,J187,J193,J196,J202)</f>
        <v>865131086.5</v>
      </c>
      <c r="K167" s="11" t="s">
        <v>23</v>
      </c>
      <c r="L167" s="11">
        <f>SUM(L169,L187,L193,L196,L202)</f>
        <v>865131086.5</v>
      </c>
    </row>
    <row r="168" spans="1:12" ht="39.950000000000003" customHeight="1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560</v>
      </c>
      <c r="C169" s="9" t="s">
        <v>369</v>
      </c>
      <c r="D169" s="11">
        <f>SUM(D171,D176,D181)</f>
        <v>784787900</v>
      </c>
      <c r="E169" s="11" t="s">
        <v>23</v>
      </c>
      <c r="F169" s="11">
        <f>SUM(F171,F176,F181)</f>
        <v>784787900</v>
      </c>
      <c r="G169" s="11">
        <f>SUM(G171,G176,G181)</f>
        <v>2241682217.9000001</v>
      </c>
      <c r="H169" s="11" t="s">
        <v>23</v>
      </c>
      <c r="I169" s="11">
        <f>SUM(I171,I176,I181)</f>
        <v>2241682217.9000001</v>
      </c>
      <c r="J169" s="11">
        <f>SUM(J171,J176,J181)</f>
        <v>865131086.5</v>
      </c>
      <c r="K169" s="11" t="s">
        <v>23</v>
      </c>
      <c r="L169" s="11">
        <f>SUM(L171,L176,L181)</f>
        <v>865131086.5</v>
      </c>
    </row>
    <row r="170" spans="1:12" ht="39.950000000000003" customHeight="1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561</v>
      </c>
      <c r="C171" s="9" t="s">
        <v>369</v>
      </c>
      <c r="D171" s="11">
        <f>SUM(D173:D175)</f>
        <v>706081900</v>
      </c>
      <c r="E171" s="11" t="s">
        <v>23</v>
      </c>
      <c r="F171" s="11">
        <f>SUM(F173:F175)</f>
        <v>706081900</v>
      </c>
      <c r="G171" s="11">
        <f>SUM(G173:G175)</f>
        <v>1987357017.9000001</v>
      </c>
      <c r="H171" s="11" t="s">
        <v>23</v>
      </c>
      <c r="I171" s="11">
        <f>SUM(I173:I175)</f>
        <v>1987357017.9000001</v>
      </c>
      <c r="J171" s="11">
        <f>SUM(J173:J175)</f>
        <v>784291847.20000005</v>
      </c>
      <c r="K171" s="11" t="s">
        <v>23</v>
      </c>
      <c r="L171" s="11">
        <f>SUM(L173:L175)</f>
        <v>784291847.20000005</v>
      </c>
    </row>
    <row r="172" spans="1:12" ht="39.950000000000003" customHeight="1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5000000</v>
      </c>
      <c r="H173" s="11" t="s">
        <v>23</v>
      </c>
      <c r="I173" s="11">
        <v>5000000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564</v>
      </c>
      <c r="C174" s="9" t="s">
        <v>565</v>
      </c>
      <c r="D174" s="11">
        <f>SUM(E174,F174)</f>
        <v>75680000</v>
      </c>
      <c r="E174" s="11" t="s">
        <v>23</v>
      </c>
      <c r="F174" s="11">
        <v>75680000</v>
      </c>
      <c r="G174" s="11">
        <f>SUM(H174,I174)</f>
        <v>81503600</v>
      </c>
      <c r="H174" s="11" t="s">
        <v>23</v>
      </c>
      <c r="I174" s="11">
        <v>81503600</v>
      </c>
      <c r="J174" s="11">
        <f>SUM(K174,L174)</f>
        <v>10473548.199999999</v>
      </c>
      <c r="K174" s="11" t="s">
        <v>23</v>
      </c>
      <c r="L174" s="11">
        <v>10473548.199999999</v>
      </c>
    </row>
    <row r="175" spans="1:12" ht="39.950000000000003" customHeight="1">
      <c r="A175" s="9">
        <v>5113</v>
      </c>
      <c r="B175" s="10" t="s">
        <v>566</v>
      </c>
      <c r="C175" s="9" t="s">
        <v>567</v>
      </c>
      <c r="D175" s="11">
        <f>SUM(E175,F175)</f>
        <v>630401900</v>
      </c>
      <c r="E175" s="11" t="s">
        <v>23</v>
      </c>
      <c r="F175" s="11">
        <v>630401900</v>
      </c>
      <c r="G175" s="11">
        <f>SUM(H175,I175)</f>
        <v>1900853417.9000001</v>
      </c>
      <c r="H175" s="11" t="s">
        <v>23</v>
      </c>
      <c r="I175" s="11">
        <v>1900853417.9000001</v>
      </c>
      <c r="J175" s="11">
        <f>SUM(K175,L175)</f>
        <v>773818299</v>
      </c>
      <c r="K175" s="11" t="s">
        <v>23</v>
      </c>
      <c r="L175" s="11">
        <v>773818299</v>
      </c>
    </row>
    <row r="176" spans="1:12" ht="39.950000000000003" customHeight="1">
      <c r="A176" s="9">
        <v>5120</v>
      </c>
      <c r="B176" s="10" t="s">
        <v>568</v>
      </c>
      <c r="C176" s="9" t="s">
        <v>369</v>
      </c>
      <c r="D176" s="11">
        <f>SUM(D178:D180)</f>
        <v>30546000</v>
      </c>
      <c r="E176" s="11" t="s">
        <v>23</v>
      </c>
      <c r="F176" s="11">
        <f>SUM(F178:F180)</f>
        <v>30546000</v>
      </c>
      <c r="G176" s="11">
        <f>SUM(G178:G180)</f>
        <v>123985000</v>
      </c>
      <c r="H176" s="11" t="s">
        <v>23</v>
      </c>
      <c r="I176" s="11">
        <f>SUM(I178:I180)</f>
        <v>123985000</v>
      </c>
      <c r="J176" s="11">
        <f>SUM(J178:J180)</f>
        <v>44169139.299999997</v>
      </c>
      <c r="K176" s="11" t="s">
        <v>23</v>
      </c>
      <c r="L176" s="11">
        <f>SUM(L178:L180)</f>
        <v>44169139.299999997</v>
      </c>
    </row>
    <row r="177" spans="1:12" ht="39.950000000000003" customHeight="1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569</v>
      </c>
      <c r="C178" s="9" t="s">
        <v>570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83100000</v>
      </c>
      <c r="H178" s="11" t="s">
        <v>23</v>
      </c>
      <c r="I178" s="11">
        <v>83100000</v>
      </c>
      <c r="J178" s="11">
        <f>SUM(K178,L178)</f>
        <v>16780500</v>
      </c>
      <c r="K178" s="11" t="s">
        <v>23</v>
      </c>
      <c r="L178" s="11">
        <v>16780500</v>
      </c>
    </row>
    <row r="179" spans="1:12" ht="39.950000000000003" customHeight="1">
      <c r="A179" s="9">
        <v>5122</v>
      </c>
      <c r="B179" s="10" t="s">
        <v>571</v>
      </c>
      <c r="C179" s="9" t="s">
        <v>572</v>
      </c>
      <c r="D179" s="11">
        <f>SUM(E179,F179)</f>
        <v>4000000</v>
      </c>
      <c r="E179" s="11" t="s">
        <v>23</v>
      </c>
      <c r="F179" s="11">
        <v>4000000</v>
      </c>
      <c r="G179" s="11">
        <f>SUM(H179,I179)</f>
        <v>14339000</v>
      </c>
      <c r="H179" s="11" t="s">
        <v>23</v>
      </c>
      <c r="I179" s="11">
        <v>14339000</v>
      </c>
      <c r="J179" s="11">
        <f>SUM(K179,L179)</f>
        <v>3038100.1</v>
      </c>
      <c r="K179" s="11" t="s">
        <v>23</v>
      </c>
      <c r="L179" s="11">
        <v>3038100.1</v>
      </c>
    </row>
    <row r="180" spans="1:12" ht="39.950000000000003" customHeight="1">
      <c r="A180" s="9">
        <v>5123</v>
      </c>
      <c r="B180" s="10" t="s">
        <v>573</v>
      </c>
      <c r="C180" s="9" t="s">
        <v>574</v>
      </c>
      <c r="D180" s="11">
        <f>SUM(E180,F180)</f>
        <v>26546000</v>
      </c>
      <c r="E180" s="11" t="s">
        <v>23</v>
      </c>
      <c r="F180" s="11">
        <v>26546000</v>
      </c>
      <c r="G180" s="11">
        <f>SUM(H180,I180)</f>
        <v>26546000</v>
      </c>
      <c r="H180" s="11" t="s">
        <v>23</v>
      </c>
      <c r="I180" s="11">
        <v>26546000</v>
      </c>
      <c r="J180" s="11">
        <f>SUM(K180,L180)</f>
        <v>24350539.199999999</v>
      </c>
      <c r="K180" s="11" t="s">
        <v>23</v>
      </c>
      <c r="L180" s="11">
        <v>24350539.199999999</v>
      </c>
    </row>
    <row r="181" spans="1:12" ht="39.950000000000003" customHeight="1">
      <c r="A181" s="9">
        <v>5130</v>
      </c>
      <c r="B181" s="10" t="s">
        <v>575</v>
      </c>
      <c r="C181" s="9" t="s">
        <v>369</v>
      </c>
      <c r="D181" s="11">
        <f>SUM(D183:D186)</f>
        <v>48160000</v>
      </c>
      <c r="E181" s="11" t="s">
        <v>23</v>
      </c>
      <c r="F181" s="11">
        <f>SUM(F183:F186)</f>
        <v>48160000</v>
      </c>
      <c r="G181" s="11">
        <f>SUM(G183:G186)</f>
        <v>130340200</v>
      </c>
      <c r="H181" s="11" t="s">
        <v>23</v>
      </c>
      <c r="I181" s="11">
        <f>SUM(I183:I186)</f>
        <v>130340200</v>
      </c>
      <c r="J181" s="11">
        <f>SUM(J183:J186)</f>
        <v>36670100</v>
      </c>
      <c r="K181" s="11" t="s">
        <v>23</v>
      </c>
      <c r="L181" s="11">
        <f>SUM(L183:L186)</f>
        <v>36670100</v>
      </c>
    </row>
    <row r="182" spans="1:12" ht="39.950000000000003" customHeight="1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576</v>
      </c>
      <c r="C183" s="9" t="s">
        <v>577</v>
      </c>
      <c r="D183" s="11">
        <f>SUM(E183,F183)</f>
        <v>8000000</v>
      </c>
      <c r="E183" s="11" t="s">
        <v>23</v>
      </c>
      <c r="F183" s="11">
        <v>8000000</v>
      </c>
      <c r="G183" s="11">
        <f>SUM(H183,I183)</f>
        <v>8000000</v>
      </c>
      <c r="H183" s="11" t="s">
        <v>23</v>
      </c>
      <c r="I183" s="11">
        <v>8000000</v>
      </c>
      <c r="J183" s="11">
        <f>SUM(K183,L183)</f>
        <v>3085500</v>
      </c>
      <c r="K183" s="11" t="s">
        <v>23</v>
      </c>
      <c r="L183" s="11">
        <v>3085500</v>
      </c>
    </row>
    <row r="184" spans="1:12" ht="39.950000000000003" customHeight="1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582</v>
      </c>
      <c r="C186" s="9" t="s">
        <v>583</v>
      </c>
      <c r="D186" s="11">
        <f>SUM(E186,F186)</f>
        <v>40160000</v>
      </c>
      <c r="E186" s="11" t="s">
        <v>23</v>
      </c>
      <c r="F186" s="11">
        <v>40160000</v>
      </c>
      <c r="G186" s="11">
        <f>SUM(H186,I186)</f>
        <v>122340200</v>
      </c>
      <c r="H186" s="11" t="s">
        <v>23</v>
      </c>
      <c r="I186" s="11">
        <v>122340200</v>
      </c>
      <c r="J186" s="11">
        <f>SUM(K186,L186)</f>
        <v>33584600</v>
      </c>
      <c r="K186" s="11" t="s">
        <v>23</v>
      </c>
      <c r="L186" s="11">
        <v>33584600</v>
      </c>
    </row>
    <row r="187" spans="1:12" ht="39.950000000000003" customHeight="1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0</v>
      </c>
      <c r="H202" s="11" t="s">
        <v>23</v>
      </c>
      <c r="I202" s="11">
        <f>SUM(I204)</f>
        <v>0</v>
      </c>
      <c r="J202" s="11">
        <f>SUM(J204)</f>
        <v>0</v>
      </c>
      <c r="K202" s="11" t="s">
        <v>23</v>
      </c>
      <c r="L202" s="11">
        <f>SUM(L204)</f>
        <v>0</v>
      </c>
    </row>
    <row r="203" spans="1:12" ht="39.950000000000003" customHeight="1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>
      <c r="A205" s="9">
        <v>6000</v>
      </c>
      <c r="B205" s="10" t="s">
        <v>607</v>
      </c>
      <c r="C205" s="9" t="s">
        <v>369</v>
      </c>
      <c r="D205" s="11">
        <f>SUM(D207,D215,D220,D223)</f>
        <v>-174959200</v>
      </c>
      <c r="E205" s="11" t="s">
        <v>23</v>
      </c>
      <c r="F205" s="11">
        <f>SUM(F207,F215,F220,F223)</f>
        <v>-174959200</v>
      </c>
      <c r="G205" s="11">
        <f>SUM(G207,G215,G220,G223)</f>
        <v>-174959200</v>
      </c>
      <c r="H205" s="11" t="s">
        <v>23</v>
      </c>
      <c r="I205" s="11">
        <f>SUM(I207,I215,I220,I223)</f>
        <v>-174959200</v>
      </c>
      <c r="J205" s="11">
        <f>SUM(J207,J215,J220,J223)</f>
        <v>-185696710</v>
      </c>
      <c r="K205" s="11" t="s">
        <v>23</v>
      </c>
      <c r="L205" s="11">
        <f>SUM(L207,L215,L220,L223)</f>
        <v>-185696710</v>
      </c>
    </row>
    <row r="206" spans="1:12" ht="39.950000000000003" customHeight="1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>
      <c r="A207" s="9">
        <v>6100</v>
      </c>
      <c r="B207" s="10" t="s">
        <v>608</v>
      </c>
      <c r="C207" s="9" t="s">
        <v>369</v>
      </c>
      <c r="D207" s="11">
        <f>SUM(D209:D211)</f>
        <v>-11960000</v>
      </c>
      <c r="E207" s="11" t="s">
        <v>23</v>
      </c>
      <c r="F207" s="11">
        <f>SUM(F209:F211)</f>
        <v>-11960000</v>
      </c>
      <c r="G207" s="11">
        <f>SUM(G209:G211)</f>
        <v>-11960000</v>
      </c>
      <c r="H207" s="11" t="s">
        <v>23</v>
      </c>
      <c r="I207" s="11">
        <f>SUM(I209:I211)</f>
        <v>-11960000</v>
      </c>
      <c r="J207" s="11">
        <f>SUM(J209:J211)</f>
        <v>-51335431</v>
      </c>
      <c r="K207" s="11" t="s">
        <v>23</v>
      </c>
      <c r="L207" s="11">
        <f>SUM(L209:L211)</f>
        <v>-51335431</v>
      </c>
    </row>
    <row r="208" spans="1:12" ht="39.950000000000003" customHeight="1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>
      <c r="A211" s="9">
        <v>6130</v>
      </c>
      <c r="B211" s="10" t="s">
        <v>613</v>
      </c>
      <c r="C211" s="9" t="s">
        <v>614</v>
      </c>
      <c r="D211" s="11">
        <f>SUM(E211,F211)</f>
        <v>-11960000</v>
      </c>
      <c r="E211" s="11" t="s">
        <v>23</v>
      </c>
      <c r="F211" s="11">
        <v>-11960000</v>
      </c>
      <c r="G211" s="11">
        <f>SUM(H211,I211)</f>
        <v>-11960000</v>
      </c>
      <c r="H211" s="11" t="s">
        <v>23</v>
      </c>
      <c r="I211" s="11">
        <v>-11960000</v>
      </c>
      <c r="J211" s="11">
        <f>SUM(K211,L211)</f>
        <v>-51335431</v>
      </c>
      <c r="K211" s="11" t="s">
        <v>23</v>
      </c>
      <c r="L211" s="11">
        <v>-51335431</v>
      </c>
    </row>
    <row r="212" spans="1:12" ht="39.950000000000003" customHeight="1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>
      <c r="A223" s="9">
        <v>6400</v>
      </c>
      <c r="B223" s="10" t="s">
        <v>628</v>
      </c>
      <c r="C223" s="9" t="s">
        <v>369</v>
      </c>
      <c r="D223" s="11">
        <f>SUM(D225:D228)</f>
        <v>-162999200</v>
      </c>
      <c r="E223" s="11" t="s">
        <v>23</v>
      </c>
      <c r="F223" s="11">
        <f>SUM(F225:F228)</f>
        <v>-162999200</v>
      </c>
      <c r="G223" s="11">
        <f>SUM(G225:G228)</f>
        <v>-162999200</v>
      </c>
      <c r="H223" s="11" t="s">
        <v>23</v>
      </c>
      <c r="I223" s="11">
        <f>SUM(I225:I228)</f>
        <v>-162999200</v>
      </c>
      <c r="J223" s="11">
        <f>SUM(J225:J228)</f>
        <v>-134361279</v>
      </c>
      <c r="K223" s="11" t="s">
        <v>23</v>
      </c>
      <c r="L223" s="11">
        <f>SUM(L225:L228)</f>
        <v>-134361279</v>
      </c>
    </row>
    <row r="224" spans="1:12" ht="39.950000000000003" customHeight="1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>
      <c r="A225" s="9">
        <v>6410</v>
      </c>
      <c r="B225" s="10" t="s">
        <v>629</v>
      </c>
      <c r="C225" s="9" t="s">
        <v>630</v>
      </c>
      <c r="D225" s="11">
        <f>SUM(E225,F225)</f>
        <v>-162999200</v>
      </c>
      <c r="E225" s="11" t="s">
        <v>23</v>
      </c>
      <c r="F225" s="11">
        <v>-162999200</v>
      </c>
      <c r="G225" s="11">
        <f>SUM(H225,I225)</f>
        <v>-162999200</v>
      </c>
      <c r="H225" s="11" t="s">
        <v>23</v>
      </c>
      <c r="I225" s="11">
        <v>-162999200</v>
      </c>
      <c r="J225" s="11">
        <f>SUM(K225,L225)</f>
        <v>-134361279</v>
      </c>
      <c r="K225" s="11" t="s">
        <v>23</v>
      </c>
      <c r="L225" s="11">
        <v>-134361279</v>
      </c>
    </row>
    <row r="226" spans="1:12" ht="39.950000000000003" customHeight="1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642</v>
      </c>
      <c r="C12" s="11">
        <f>SUM(D12:E12)</f>
        <v>0</v>
      </c>
      <c r="D12" s="11">
        <f>Ekamutner!E12-Gorcarnakan_caxs!G12</f>
        <v>0</v>
      </c>
      <c r="E12" s="11">
        <f>Ekamutner!F12-Gorcarnakan_caxs!H12</f>
        <v>0</v>
      </c>
      <c r="F12" s="11">
        <f>SUM(G12:H12)</f>
        <v>-1151693117.9000001</v>
      </c>
      <c r="G12" s="11">
        <f>Ekamutner!H12-Gorcarnakan_caxs!J12</f>
        <v>-67899900</v>
      </c>
      <c r="H12" s="11">
        <f>Ekamutner!I12-Gorcarnakan_caxs!K12</f>
        <v>-1083793217.9000001</v>
      </c>
      <c r="I12" s="11">
        <f>SUM(J12:K12)</f>
        <v>305318989.20000029</v>
      </c>
      <c r="J12" s="11">
        <f>Ekamutner!K12-Gorcarnakan_caxs!M12</f>
        <v>738835629.70000029</v>
      </c>
      <c r="K12" s="11">
        <f>Ekamutner!L12-Gorcarnakan_caxs!N12</f>
        <v>-433516640.5</v>
      </c>
    </row>
    <row r="16" spans="1:12" ht="39.950000000000003" customHeight="1">
      <c r="A16" s="2"/>
    </row>
    <row r="17" spans="1:11" ht="39.950000000000003" customHeight="1">
      <c r="A17" s="2"/>
      <c r="B17" s="10" t="s">
        <v>643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-41.999999523162842</v>
      </c>
      <c r="J17" s="11">
        <f>J12+Dificiti_caxs!K12</f>
        <v>0</v>
      </c>
      <c r="K17" s="11">
        <f>K12+Dificiti_caxs!L12</f>
        <v>-41.99999988079071</v>
      </c>
    </row>
    <row r="18" spans="1:11" ht="39.950000000000003" customHeight="1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/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653</v>
      </c>
      <c r="C12" s="9"/>
      <c r="D12" s="11">
        <f t="shared" ref="D12:L12" si="0">SUM(D14,D74)</f>
        <v>0</v>
      </c>
      <c r="E12" s="11">
        <f t="shared" si="0"/>
        <v>0</v>
      </c>
      <c r="F12" s="11">
        <f t="shared" si="0"/>
        <v>0</v>
      </c>
      <c r="G12" s="11">
        <f t="shared" si="0"/>
        <v>1151693117.9000001</v>
      </c>
      <c r="H12" s="11">
        <f t="shared" si="0"/>
        <v>67899900</v>
      </c>
      <c r="I12" s="11">
        <f t="shared" si="0"/>
        <v>1083793217.9000001</v>
      </c>
      <c r="J12" s="11">
        <f t="shared" si="0"/>
        <v>-305319031.19999981</v>
      </c>
      <c r="K12" s="11">
        <f t="shared" si="0"/>
        <v>-738835629.70000005</v>
      </c>
      <c r="L12" s="11">
        <f t="shared" si="0"/>
        <v>433516598.50000012</v>
      </c>
    </row>
    <row r="13" spans="1:12" ht="39.950000000000003" customHeight="1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654</v>
      </c>
      <c r="C14" s="9"/>
      <c r="D14" s="11">
        <f t="shared" ref="D14:L14" si="1">SUM(D16,D44)</f>
        <v>0</v>
      </c>
      <c r="E14" s="11">
        <f t="shared" si="1"/>
        <v>0</v>
      </c>
      <c r="F14" s="11">
        <f t="shared" si="1"/>
        <v>0</v>
      </c>
      <c r="G14" s="11">
        <f t="shared" si="1"/>
        <v>1151693117.9000001</v>
      </c>
      <c r="H14" s="11">
        <f t="shared" si="1"/>
        <v>67899900</v>
      </c>
      <c r="I14" s="11">
        <f t="shared" si="1"/>
        <v>1083793217.9000001</v>
      </c>
      <c r="J14" s="11">
        <f t="shared" si="1"/>
        <v>-305319031.19999981</v>
      </c>
      <c r="K14" s="11">
        <f t="shared" si="1"/>
        <v>-738835629.70000005</v>
      </c>
      <c r="L14" s="11">
        <f t="shared" si="1"/>
        <v>433516598.50000012</v>
      </c>
    </row>
    <row r="15" spans="1:12" ht="39.950000000000003" customHeight="1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677</v>
      </c>
      <c r="C44" s="9"/>
      <c r="D44" s="11">
        <f t="shared" ref="D44:L44" si="7">SUM(D46,D51,D55,D70,D71,D72)</f>
        <v>0</v>
      </c>
      <c r="E44" s="11">
        <f t="shared" si="7"/>
        <v>0</v>
      </c>
      <c r="F44" s="11">
        <f t="shared" si="7"/>
        <v>0</v>
      </c>
      <c r="G44" s="11">
        <f t="shared" si="7"/>
        <v>1151693117.9000001</v>
      </c>
      <c r="H44" s="11">
        <f t="shared" si="7"/>
        <v>67899900</v>
      </c>
      <c r="I44" s="11">
        <f t="shared" si="7"/>
        <v>1083793217.9000001</v>
      </c>
      <c r="J44" s="11">
        <f t="shared" si="7"/>
        <v>-305319031.19999981</v>
      </c>
      <c r="K44" s="11">
        <f t="shared" si="7"/>
        <v>-738835629.70000005</v>
      </c>
      <c r="L44" s="11">
        <f t="shared" si="7"/>
        <v>433516598.50000012</v>
      </c>
    </row>
    <row r="45" spans="1:12" ht="39.950000000000003" customHeight="1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689</v>
      </c>
      <c r="C55" s="9"/>
      <c r="D55" s="11">
        <f>D57+D63-D60</f>
        <v>0</v>
      </c>
      <c r="E55" s="11">
        <f>E57+E63-E60</f>
        <v>0</v>
      </c>
      <c r="F55" s="11">
        <f>F63</f>
        <v>0</v>
      </c>
      <c r="G55" s="11">
        <f>G57+G63-G60</f>
        <v>1151693117.9000001</v>
      </c>
      <c r="H55" s="11">
        <f>H57+H63-H60</f>
        <v>67899900</v>
      </c>
      <c r="I55" s="11">
        <f>I63</f>
        <v>1083793217.9000001</v>
      </c>
      <c r="J55" s="11">
        <f>J57+J63-J60</f>
        <v>1228664017.9000001</v>
      </c>
      <c r="K55" s="11">
        <f>K57+K63-K60</f>
        <v>67899900</v>
      </c>
      <c r="L55" s="11">
        <f>L63</f>
        <v>1160764117.9000001</v>
      </c>
    </row>
    <row r="56" spans="1:12" ht="39.950000000000003" customHeight="1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690</v>
      </c>
      <c r="C57" s="9" t="s">
        <v>691</v>
      </c>
      <c r="D57" s="11">
        <f>SUM(D61,D62)</f>
        <v>0</v>
      </c>
      <c r="E57" s="11">
        <f>SUM(E61,E62)</f>
        <v>0</v>
      </c>
      <c r="F57" s="11" t="s">
        <v>23</v>
      </c>
      <c r="G57" s="11">
        <f>SUM(G61,G62)</f>
        <v>690103018.20000005</v>
      </c>
      <c r="H57" s="11">
        <f>SUM(H61,H62)</f>
        <v>690103018.20000005</v>
      </c>
      <c r="I57" s="11" t="s">
        <v>23</v>
      </c>
      <c r="J57" s="11">
        <f>SUM(J61,J62)</f>
        <v>690103018.20000005</v>
      </c>
      <c r="K57" s="11">
        <f>SUM(K61,K62)</f>
        <v>690103018.20000005</v>
      </c>
      <c r="L57" s="11" t="s">
        <v>23</v>
      </c>
    </row>
    <row r="58" spans="1:12" ht="39.950000000000003" customHeight="1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692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67899900</v>
      </c>
      <c r="H59" s="11">
        <v>67899900</v>
      </c>
      <c r="I59" s="11" t="s">
        <v>23</v>
      </c>
      <c r="J59" s="11">
        <f>SUM(K59,L59)</f>
        <v>67899900</v>
      </c>
      <c r="K59" s="11">
        <v>67899900</v>
      </c>
      <c r="L59" s="11" t="s">
        <v>23</v>
      </c>
    </row>
    <row r="60" spans="1:12" ht="39.950000000000003" customHeight="1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622203118.20000005</v>
      </c>
      <c r="H60" s="11">
        <f>H57-H59</f>
        <v>622203118.20000005</v>
      </c>
      <c r="I60" s="11" t="s">
        <v>23</v>
      </c>
      <c r="J60" s="11">
        <f>J57-J59</f>
        <v>622203118.20000005</v>
      </c>
      <c r="K60" s="11">
        <f>K57-K59</f>
        <v>622203118.20000005</v>
      </c>
      <c r="L60" s="11" t="s">
        <v>23</v>
      </c>
    </row>
    <row r="61" spans="1:12" ht="39.950000000000003" customHeight="1">
      <c r="A61" s="9">
        <v>8194</v>
      </c>
      <c r="B61" s="10" t="s">
        <v>694</v>
      </c>
      <c r="C61" s="9" t="s">
        <v>695</v>
      </c>
      <c r="D61" s="11">
        <f>SUM(E61,F61)</f>
        <v>0</v>
      </c>
      <c r="E61" s="11">
        <v>0</v>
      </c>
      <c r="F61" s="11" t="s">
        <v>23</v>
      </c>
      <c r="G61" s="11">
        <f>SUM(H61,I61)</f>
        <v>690103018.20000005</v>
      </c>
      <c r="H61" s="11">
        <v>690103018.20000005</v>
      </c>
      <c r="I61" s="11" t="s">
        <v>23</v>
      </c>
      <c r="J61" s="11">
        <f>SUM(K61,L61)</f>
        <v>690103018.20000005</v>
      </c>
      <c r="K61" s="11">
        <v>690103018.20000005</v>
      </c>
      <c r="L61" s="11" t="s">
        <v>23</v>
      </c>
    </row>
    <row r="62" spans="1:12" ht="39.950000000000003" customHeight="1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698</v>
      </c>
      <c r="C63" s="9" t="s">
        <v>699</v>
      </c>
      <c r="D63" s="11">
        <f t="shared" ref="D63:L63" si="9">SUM(D65,D69)</f>
        <v>0</v>
      </c>
      <c r="E63" s="11">
        <f t="shared" si="9"/>
        <v>0</v>
      </c>
      <c r="F63" s="11">
        <f t="shared" si="9"/>
        <v>0</v>
      </c>
      <c r="G63" s="11">
        <f t="shared" si="9"/>
        <v>1083793217.9000001</v>
      </c>
      <c r="H63" s="11">
        <f t="shared" si="9"/>
        <v>0</v>
      </c>
      <c r="I63" s="11">
        <f t="shared" si="9"/>
        <v>1083793217.9000001</v>
      </c>
      <c r="J63" s="11">
        <f t="shared" si="9"/>
        <v>1160764117.9000001</v>
      </c>
      <c r="K63" s="11">
        <f t="shared" si="9"/>
        <v>0</v>
      </c>
      <c r="L63" s="11">
        <f t="shared" si="9"/>
        <v>1160764117.9000001</v>
      </c>
    </row>
    <row r="64" spans="1:12" ht="39.950000000000003" customHeight="1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700</v>
      </c>
      <c r="C65" s="9"/>
      <c r="D65" s="11">
        <f>SUM(D67,D68)</f>
        <v>0</v>
      </c>
      <c r="E65" s="11" t="s">
        <v>23</v>
      </c>
      <c r="F65" s="11">
        <f>SUM(F67,F68)</f>
        <v>0</v>
      </c>
      <c r="G65" s="11">
        <f>SUM(G67,G68)</f>
        <v>461590099.69999999</v>
      </c>
      <c r="H65" s="11" t="s">
        <v>23</v>
      </c>
      <c r="I65" s="11">
        <f>SUM(I67,I68)</f>
        <v>461590099.69999999</v>
      </c>
      <c r="J65" s="11">
        <f>SUM(J67,J68)</f>
        <v>538560999.70000005</v>
      </c>
      <c r="K65" s="11" t="s">
        <v>23</v>
      </c>
      <c r="L65" s="11">
        <f>SUM(L67,L68)</f>
        <v>538560999.70000005</v>
      </c>
    </row>
    <row r="66" spans="1:12" ht="39.950000000000003" customHeight="1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701</v>
      </c>
      <c r="C67" s="9" t="s">
        <v>702</v>
      </c>
      <c r="D67" s="11">
        <f>SUM(E67,F67)</f>
        <v>0</v>
      </c>
      <c r="E67" s="11" t="s">
        <v>23</v>
      </c>
      <c r="F67" s="11">
        <v>0</v>
      </c>
      <c r="G67" s="11">
        <f>SUM(H67,I67)</f>
        <v>461590099.69999999</v>
      </c>
      <c r="H67" s="11" t="s">
        <v>23</v>
      </c>
      <c r="I67" s="11">
        <v>461590099.69999999</v>
      </c>
      <c r="J67" s="11">
        <f t="shared" ref="J67:J73" si="10">SUM(K67,L67)</f>
        <v>538560999.70000005</v>
      </c>
      <c r="K67" s="11" t="s">
        <v>23</v>
      </c>
      <c r="L67" s="11">
        <v>538560999.70000005</v>
      </c>
    </row>
    <row r="68" spans="1:12" ht="39.950000000000003" customHeight="1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622203118.20000005</v>
      </c>
      <c r="H69" s="11" t="s">
        <v>23</v>
      </c>
      <c r="I69" s="11">
        <f>H57-H59</f>
        <v>622203118.20000005</v>
      </c>
      <c r="J69" s="11">
        <f t="shared" si="10"/>
        <v>622203118.20000005</v>
      </c>
      <c r="K69" s="11" t="s">
        <v>23</v>
      </c>
      <c r="L69" s="11">
        <f>K57-K59</f>
        <v>622203118.20000005</v>
      </c>
    </row>
    <row r="70" spans="1:12" ht="39.950000000000003" customHeight="1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-1533983049.0999999</v>
      </c>
      <c r="K72" s="11">
        <v>-806735529.70000005</v>
      </c>
      <c r="L72" s="11">
        <v>-727247519.39999998</v>
      </c>
    </row>
    <row r="73" spans="1:12" ht="39.950000000000003" customHeight="1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dcterms:created xsi:type="dcterms:W3CDTF">2022-10-27T07:13:26Z</dcterms:created>
  <dcterms:modified xsi:type="dcterms:W3CDTF">2022-10-27T07:14:28Z</dcterms:modified>
</cp:coreProperties>
</file>