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15"/>
  </bookViews>
  <sheets>
    <sheet name="Լապտերիկ" sheetId="77" r:id="rId1"/>
    <sheet name="ծիածան" sheetId="78" r:id="rId2"/>
    <sheet name="թոռնիկ Մանուշակ " sheetId="80" r:id="rId3"/>
    <sheet name="ժպիտ " sheetId="81" r:id="rId4"/>
    <sheet name="Լուսաստղիկ " sheetId="82" r:id="rId5"/>
    <sheet name="Արձագանք " sheetId="83" r:id="rId6"/>
    <sheet name="Լիլիթ " sheetId="84" r:id="rId7"/>
    <sheet name="Նանուլիկ" sheetId="85" r:id="rId8"/>
    <sheet name="Լիանա" sheetId="86" r:id="rId9"/>
    <sheet name="Արևիկ " sheetId="87" r:id="rId10"/>
    <sheet name="Արարատ " sheetId="88" r:id="rId11"/>
    <sheet name="Գոհար" sheetId="89" r:id="rId12"/>
    <sheet name="Փարոս" sheetId="90" r:id="rId13"/>
    <sheet name="Անի պարտեզ" sheetId="91" r:id="rId14"/>
    <sheet name="Կարմիր գլխարկ " sheetId="92" r:id="rId15"/>
    <sheet name="Հենզել և Գրետել" sheetId="93" r:id="rId16"/>
    <sheet name="Սուրբ Մարիամ " sheetId="94" r:id="rId17"/>
    <sheet name="Գյումրու մանկիկ" sheetId="95" r:id="rId18"/>
    <sheet name="Էյլիթիա" sheetId="97" r:id="rId19"/>
    <sheet name="Ձյունիկ" sheetId="98" r:id="rId20"/>
    <sheet name="Հուսո առագաստ " sheetId="99" r:id="rId21"/>
    <sheet name="Երազանք " sheetId="100" r:id="rId22"/>
    <sheet name="Անուլիկ " sheetId="101" r:id="rId23"/>
    <sheet name="Զանգակ " sheetId="102" r:id="rId24"/>
    <sheet name="Лист1" sheetId="76" r:id="rId25"/>
  </sheets>
  <definedNames>
    <definedName name="_xlnm.Print_Area" localSheetId="13">'Անի պարտեզ'!$A$1:$F$49</definedName>
    <definedName name="_xlnm.Print_Area" localSheetId="22">'Անուլիկ '!$A$1:$F$49</definedName>
    <definedName name="_xlnm.Print_Area" localSheetId="10">'Արարատ '!$A$1:$F$55</definedName>
    <definedName name="_xlnm.Print_Area" localSheetId="9">'Արևիկ '!$A$1:$F$49</definedName>
    <definedName name="_xlnm.Print_Area" localSheetId="5">'Արձագանք '!$A$1:$F$51</definedName>
    <definedName name="_xlnm.Print_Area" localSheetId="17">'Գյումրու մանկիկ'!$A$1:$F$49</definedName>
    <definedName name="_xlnm.Print_Area" localSheetId="11">Գոհար!$A$1:$F$51</definedName>
    <definedName name="_xlnm.Print_Area" localSheetId="21">'Երազանք '!$A$1:$F$49</definedName>
    <definedName name="_xlnm.Print_Area" localSheetId="23">'Զանգակ '!$A$1:$F$51</definedName>
    <definedName name="_xlnm.Print_Area" localSheetId="18">Էյլիթիա!$A$1:$F$49</definedName>
    <definedName name="_xlnm.Print_Area" localSheetId="2">'թոռնիկ Մանուշակ '!$A$1:$F$51</definedName>
    <definedName name="_xlnm.Print_Area" localSheetId="3">'ժպիտ '!$A$1:$F$49</definedName>
    <definedName name="_xlnm.Print_Area" localSheetId="0">Լապտերիկ!$A$1:$F$48</definedName>
    <definedName name="_xlnm.Print_Area" localSheetId="8">Լիանա!$A$1:$F$50</definedName>
    <definedName name="_xlnm.Print_Area" localSheetId="6">'Լիլիթ '!$A$1:$F$48</definedName>
    <definedName name="_xlnm.Print_Area" localSheetId="4">'Լուսաստղիկ '!$A$1:$F$48</definedName>
    <definedName name="_xlnm.Print_Area" localSheetId="1">ծիածան!$A$1:$F$50</definedName>
    <definedName name="_xlnm.Print_Area" localSheetId="14">'Կարմիր գլխարկ '!$A$1:$F$49</definedName>
    <definedName name="_xlnm.Print_Area" localSheetId="15">'Հենզել և Գրետել'!$A$1:$F$49</definedName>
    <definedName name="_xlnm.Print_Area" localSheetId="20">'Հուսո առագաստ '!$A$1:$F$51</definedName>
    <definedName name="_xlnm.Print_Area" localSheetId="19">Ձյունիկ!$A$1:$F$51</definedName>
    <definedName name="_xlnm.Print_Area" localSheetId="7">Նանուլիկ!$A$1:$F$48</definedName>
    <definedName name="_xlnm.Print_Area" localSheetId="16">'Սուրբ Մարիամ '!$A$1:$F$52</definedName>
    <definedName name="_xlnm.Print_Area" localSheetId="12">Փարոս!$A$1:$F$50</definedName>
  </definedNames>
  <calcPr calcId="124519"/>
  <fileRecoveryPr autoRecover="0"/>
</workbook>
</file>

<file path=xl/calcChain.xml><?xml version="1.0" encoding="utf-8"?>
<calcChain xmlns="http://schemas.openxmlformats.org/spreadsheetml/2006/main">
  <c r="E35" i="102"/>
  <c r="E34" i="101"/>
  <c r="E30" i="100"/>
  <c r="D38" i="99"/>
  <c r="E37"/>
  <c r="F38" s="1"/>
  <c r="E38"/>
  <c r="E33"/>
  <c r="E34" i="98"/>
  <c r="E30"/>
  <c r="E32" i="95"/>
  <c r="E32" i="93"/>
  <c r="E30" i="90"/>
  <c r="E34" i="89"/>
  <c r="E30"/>
  <c r="E36" i="88"/>
  <c r="E34" i="87"/>
  <c r="E35" i="86"/>
  <c r="E30"/>
  <c r="E36" i="83"/>
  <c r="E30"/>
  <c r="F38" i="80"/>
  <c r="E38"/>
  <c r="D38"/>
  <c r="E30"/>
  <c r="D37" i="78"/>
  <c r="E30" l="1"/>
  <c r="F33" i="77"/>
  <c r="E33"/>
  <c r="E26" i="99"/>
  <c r="F35" i="101"/>
  <c r="E34" i="102"/>
  <c r="F34" s="1"/>
  <c r="D36" i="77" l="1"/>
  <c r="D38" i="102"/>
  <c r="E37"/>
  <c r="F37" s="1"/>
  <c r="D36" i="101"/>
  <c r="D36" i="100"/>
  <c r="E35"/>
  <c r="F35" s="1"/>
  <c r="E36" i="99"/>
  <c r="F36" s="1"/>
  <c r="D38" i="98"/>
  <c r="E37"/>
  <c r="F37" s="1"/>
  <c r="D36" i="97"/>
  <c r="E35"/>
  <c r="F35" s="1"/>
  <c r="D36" i="95"/>
  <c r="E35"/>
  <c r="F35" s="1"/>
  <c r="D37" i="94"/>
  <c r="E36"/>
  <c r="F36" s="1"/>
  <c r="D36" i="93"/>
  <c r="E35"/>
  <c r="F35" s="1"/>
  <c r="D36" i="92"/>
  <c r="E35"/>
  <c r="F35" s="1"/>
  <c r="D36" i="91"/>
  <c r="E35"/>
  <c r="F35" s="1"/>
  <c r="D37" i="90"/>
  <c r="E36"/>
  <c r="F36" s="1"/>
  <c r="D38" i="89"/>
  <c r="E37"/>
  <c r="F37" s="1"/>
  <c r="D38" i="88"/>
  <c r="E37"/>
  <c r="F37" s="1"/>
  <c r="D36" i="87"/>
  <c r="E35"/>
  <c r="F35" s="1"/>
  <c r="D37" i="86"/>
  <c r="E36"/>
  <c r="F36" s="1"/>
  <c r="D35" i="85"/>
  <c r="E34"/>
  <c r="F34" s="1"/>
  <c r="D35" i="84"/>
  <c r="E34"/>
  <c r="F34" s="1"/>
  <c r="D38" i="83"/>
  <c r="E37"/>
  <c r="F37" s="1"/>
  <c r="D35" i="82"/>
  <c r="E34"/>
  <c r="F34" s="1"/>
  <c r="D36" i="81"/>
  <c r="E35"/>
  <c r="F35" s="1"/>
  <c r="E37" i="80"/>
  <c r="F37" s="1"/>
  <c r="E36" i="78"/>
  <c r="F36" s="1"/>
  <c r="E35" i="77"/>
  <c r="F35" s="1"/>
  <c r="E31" i="100"/>
  <c r="F31" s="1"/>
  <c r="E35" i="99"/>
  <c r="F35" s="1"/>
  <c r="E29" i="97"/>
  <c r="F29" s="1"/>
  <c r="E30" i="91"/>
  <c r="F30" s="1"/>
  <c r="E31" i="84"/>
  <c r="F31" s="1"/>
  <c r="E29" i="81"/>
  <c r="F29" s="1"/>
  <c r="E26" i="94"/>
  <c r="E27"/>
  <c r="F27" s="1"/>
  <c r="E28"/>
  <c r="F28" s="1"/>
  <c r="E29"/>
  <c r="F29" s="1"/>
  <c r="E30"/>
  <c r="F30" s="1"/>
  <c r="E31"/>
  <c r="F31" s="1"/>
  <c r="E32"/>
  <c r="F32" s="1"/>
  <c r="E33"/>
  <c r="E34"/>
  <c r="F34" s="1"/>
  <c r="E35"/>
  <c r="F35" s="1"/>
  <c r="F32" i="101"/>
  <c r="F26" i="99"/>
  <c r="F33" i="94"/>
  <c r="E36" i="102"/>
  <c r="F36" s="1"/>
  <c r="E33"/>
  <c r="F33" s="1"/>
  <c r="E32"/>
  <c r="F32" s="1"/>
  <c r="E29"/>
  <c r="F29" s="1"/>
  <c r="E28"/>
  <c r="F28" s="1"/>
  <c r="E27"/>
  <c r="F27" s="1"/>
  <c r="E25"/>
  <c r="F25" s="1"/>
  <c r="E33" i="101"/>
  <c r="F33" s="1"/>
  <c r="E31"/>
  <c r="F31" s="1"/>
  <c r="E29"/>
  <c r="F29" s="1"/>
  <c r="E28"/>
  <c r="F28" s="1"/>
  <c r="E27"/>
  <c r="F27" s="1"/>
  <c r="E26"/>
  <c r="F26" s="1"/>
  <c r="E33" i="100"/>
  <c r="F33" s="1"/>
  <c r="E32"/>
  <c r="F32" s="1"/>
  <c r="E34"/>
  <c r="F34" s="1"/>
  <c r="E29"/>
  <c r="F29" s="1"/>
  <c r="E28"/>
  <c r="F28" s="1"/>
  <c r="E27"/>
  <c r="F27" s="1"/>
  <c r="E25"/>
  <c r="F25" s="1"/>
  <c r="E34" i="99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6" i="98"/>
  <c r="F36" s="1"/>
  <c r="E35"/>
  <c r="F35" s="1"/>
  <c r="E33"/>
  <c r="F33" s="1"/>
  <c r="E32"/>
  <c r="F32" s="1"/>
  <c r="E31"/>
  <c r="F31" s="1"/>
  <c r="E37" i="94" l="1"/>
  <c r="E29" i="98"/>
  <c r="F29" s="1"/>
  <c r="E28"/>
  <c r="F28" s="1"/>
  <c r="E27"/>
  <c r="F27" s="1"/>
  <c r="E25"/>
  <c r="F25" s="1"/>
  <c r="E34" i="97"/>
  <c r="F34" s="1"/>
  <c r="E32"/>
  <c r="F32" s="1"/>
  <c r="E31"/>
  <c r="F31" s="1"/>
  <c r="E30"/>
  <c r="F30" s="1"/>
  <c r="E28"/>
  <c r="F28" s="1"/>
  <c r="E27"/>
  <c r="F27" s="1"/>
  <c r="E25"/>
  <c r="F25" s="1"/>
  <c r="E34" i="95"/>
  <c r="F34" s="1"/>
  <c r="E31"/>
  <c r="F31" s="1"/>
  <c r="E29"/>
  <c r="F29" s="1"/>
  <c r="E28"/>
  <c r="F28" s="1"/>
  <c r="E27"/>
  <c r="F27" s="1"/>
  <c r="E26"/>
  <c r="F26" s="1"/>
  <c r="E34" i="93" l="1"/>
  <c r="F34" s="1"/>
  <c r="E33"/>
  <c r="F33" s="1"/>
  <c r="E31"/>
  <c r="F31" s="1"/>
  <c r="E30"/>
  <c r="F30" s="1"/>
  <c r="E29"/>
  <c r="F29" s="1"/>
  <c r="E28"/>
  <c r="F28" s="1"/>
  <c r="E27"/>
  <c r="F27" s="1"/>
  <c r="E25"/>
  <c r="F25" s="1"/>
  <c r="E33" i="92" l="1"/>
  <c r="F33" s="1"/>
  <c r="E31"/>
  <c r="F31" s="1"/>
  <c r="E34"/>
  <c r="F34" s="1"/>
  <c r="E30"/>
  <c r="F30" s="1"/>
  <c r="E29"/>
  <c r="F29" s="1"/>
  <c r="E28"/>
  <c r="F28" s="1"/>
  <c r="E27"/>
  <c r="F27" s="1"/>
  <c r="E25"/>
  <c r="F25" s="1"/>
  <c r="E34" i="91"/>
  <c r="F34" s="1"/>
  <c r="E32"/>
  <c r="F32" s="1"/>
  <c r="E31"/>
  <c r="F31" s="1"/>
  <c r="E29" l="1"/>
  <c r="F29" s="1"/>
  <c r="E28"/>
  <c r="F28" s="1"/>
  <c r="E27"/>
  <c r="F27" s="1"/>
  <c r="E25"/>
  <c r="F25" s="1"/>
  <c r="E35" i="90"/>
  <c r="F35" s="1"/>
  <c r="E33"/>
  <c r="F33" s="1"/>
  <c r="E32"/>
  <c r="F32" s="1"/>
  <c r="E34"/>
  <c r="F34" s="1"/>
  <c r="E29"/>
  <c r="F29" s="1"/>
  <c r="E28"/>
  <c r="F28" s="1"/>
  <c r="E27"/>
  <c r="F27" s="1"/>
  <c r="E25"/>
  <c r="F25" s="1"/>
  <c r="E35" i="89"/>
  <c r="F35" s="1"/>
  <c r="E36"/>
  <c r="F36" s="1"/>
  <c r="E32"/>
  <c r="F32" s="1"/>
  <c r="E31"/>
  <c r="F31" s="1"/>
  <c r="E29"/>
  <c r="F29" s="1"/>
  <c r="E33"/>
  <c r="F33" s="1"/>
  <c r="E28"/>
  <c r="F28" s="1"/>
  <c r="E27"/>
  <c r="F27" s="1"/>
  <c r="E25"/>
  <c r="F25" s="1"/>
  <c r="E35" i="88"/>
  <c r="F35" s="1"/>
  <c r="E33"/>
  <c r="F33" s="1"/>
  <c r="E34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3" i="87"/>
  <c r="F33" s="1"/>
  <c r="E32"/>
  <c r="F32" s="1"/>
  <c r="E31"/>
  <c r="F31" s="1"/>
  <c r="E30"/>
  <c r="F30" s="1"/>
  <c r="E29"/>
  <c r="F29" s="1"/>
  <c r="E28"/>
  <c r="F28" s="1"/>
  <c r="E27"/>
  <c r="F27" s="1"/>
  <c r="E25"/>
  <c r="F25" s="1"/>
  <c r="E33" i="86"/>
  <c r="F33" s="1"/>
  <c r="E34"/>
  <c r="F34" s="1"/>
  <c r="E32"/>
  <c r="F32" s="1"/>
  <c r="E31"/>
  <c r="F31" s="1"/>
  <c r="E28"/>
  <c r="F28" s="1"/>
  <c r="E29"/>
  <c r="F29" s="1"/>
  <c r="E27"/>
  <c r="F27" s="1"/>
  <c r="E26"/>
  <c r="F26" s="1"/>
  <c r="E33" i="85"/>
  <c r="F33" s="1"/>
  <c r="E31"/>
  <c r="F31" s="1"/>
  <c r="E30"/>
  <c r="F30" s="1"/>
  <c r="E28"/>
  <c r="F28" s="1"/>
  <c r="E29"/>
  <c r="F29" s="1"/>
  <c r="E27"/>
  <c r="F27" s="1"/>
  <c r="E26"/>
  <c r="F26" s="1"/>
  <c r="E33" i="84"/>
  <c r="F33" s="1"/>
  <c r="E32"/>
  <c r="F32" s="1"/>
  <c r="E30"/>
  <c r="F30" s="1"/>
  <c r="E29"/>
  <c r="F29" s="1"/>
  <c r="E28"/>
  <c r="F28" s="1"/>
  <c r="E27"/>
  <c r="F27" s="1"/>
  <c r="E26"/>
  <c r="F26" s="1"/>
  <c r="E35" i="83"/>
  <c r="F35" s="1"/>
  <c r="E34"/>
  <c r="F34" s="1"/>
  <c r="E33"/>
  <c r="F33" s="1"/>
  <c r="E32"/>
  <c r="F32" s="1"/>
  <c r="E31"/>
  <c r="F31" s="1"/>
  <c r="E28"/>
  <c r="F28" s="1"/>
  <c r="E29"/>
  <c r="F29" s="1"/>
  <c r="E27"/>
  <c r="F27" s="1"/>
  <c r="E26"/>
  <c r="F26" s="1"/>
  <c r="E33" i="82"/>
  <c r="F33" s="1"/>
  <c r="E31"/>
  <c r="F31" s="1"/>
  <c r="E30"/>
  <c r="F30" s="1"/>
  <c r="E29"/>
  <c r="F29" s="1"/>
  <c r="E28"/>
  <c r="F28" s="1"/>
  <c r="E27"/>
  <c r="F27" s="1"/>
  <c r="E26"/>
  <c r="F26" s="1"/>
  <c r="E30" i="81"/>
  <c r="F30" s="1"/>
  <c r="E28"/>
  <c r="F28" s="1"/>
  <c r="E27"/>
  <c r="F27" s="1"/>
  <c r="E26"/>
  <c r="F26" s="1"/>
  <c r="E36" i="80"/>
  <c r="F36" s="1"/>
  <c r="E35"/>
  <c r="E33"/>
  <c r="F33" s="1"/>
  <c r="E32"/>
  <c r="F32" s="1"/>
  <c r="E31"/>
  <c r="F31" s="1"/>
  <c r="E27" i="78" l="1"/>
  <c r="F27" s="1"/>
  <c r="E24"/>
  <c r="F24" s="1"/>
  <c r="E25"/>
  <c r="F25" s="1"/>
  <c r="E26" i="102" l="1"/>
  <c r="F26" s="1"/>
  <c r="E24" i="90"/>
  <c r="E37" s="1"/>
  <c r="E26"/>
  <c r="F26" s="1"/>
  <c r="E31"/>
  <c r="F31" s="1"/>
  <c r="E24" i="102"/>
  <c r="E30" i="101"/>
  <c r="F30" s="1"/>
  <c r="E25"/>
  <c r="F25" s="1"/>
  <c r="E24"/>
  <c r="E26" i="100"/>
  <c r="F26" s="1"/>
  <c r="E24"/>
  <c r="E38" i="102" l="1"/>
  <c r="F24" i="101"/>
  <c r="F36" s="1"/>
  <c r="E36"/>
  <c r="F24" i="100"/>
  <c r="F36" s="1"/>
  <c r="E36"/>
  <c r="F24" i="102"/>
  <c r="F38" s="1"/>
  <c r="F24" i="90"/>
  <c r="F37" s="1"/>
  <c r="E24" i="99" l="1"/>
  <c r="E26" i="98"/>
  <c r="F26" s="1"/>
  <c r="E24"/>
  <c r="E33" i="97"/>
  <c r="F33" s="1"/>
  <c r="E26"/>
  <c r="F26" s="1"/>
  <c r="E24"/>
  <c r="E33" i="95"/>
  <c r="F33" s="1"/>
  <c r="E30"/>
  <c r="F30" s="1"/>
  <c r="E25"/>
  <c r="F25" s="1"/>
  <c r="E24"/>
  <c r="F26" i="94"/>
  <c r="F37" s="1"/>
  <c r="E26" i="93"/>
  <c r="F26" s="1"/>
  <c r="E24"/>
  <c r="E36" s="1"/>
  <c r="E26" i="92"/>
  <c r="F26" s="1"/>
  <c r="E24"/>
  <c r="E33" i="91"/>
  <c r="F33" s="1"/>
  <c r="E26"/>
  <c r="F26" s="1"/>
  <c r="E24"/>
  <c r="E26" i="89"/>
  <c r="F26" s="1"/>
  <c r="E24"/>
  <c r="E26" i="88"/>
  <c r="F26" s="1"/>
  <c r="E24"/>
  <c r="E26" i="87"/>
  <c r="F26" s="1"/>
  <c r="E24"/>
  <c r="E25" i="86"/>
  <c r="F25" s="1"/>
  <c r="E24"/>
  <c r="E32" i="85"/>
  <c r="F32" s="1"/>
  <c r="E25"/>
  <c r="F25" s="1"/>
  <c r="E24"/>
  <c r="E35" s="1"/>
  <c r="E25" i="84"/>
  <c r="F25" s="1"/>
  <c r="E24"/>
  <c r="E24" i="83"/>
  <c r="E25"/>
  <c r="F25" s="1"/>
  <c r="E32" i="82"/>
  <c r="F32" s="1"/>
  <c r="E25"/>
  <c r="F25" s="1"/>
  <c r="E24"/>
  <c r="E34" i="81"/>
  <c r="F34" s="1"/>
  <c r="E33"/>
  <c r="F33" s="1"/>
  <c r="E32"/>
  <c r="F32" s="1"/>
  <c r="E31"/>
  <c r="F31" s="1"/>
  <c r="E25"/>
  <c r="F25" s="1"/>
  <c r="E24"/>
  <c r="E29" i="80"/>
  <c r="F29" s="1"/>
  <c r="E28"/>
  <c r="F28" s="1"/>
  <c r="E27"/>
  <c r="F27" s="1"/>
  <c r="E26"/>
  <c r="F26" s="1"/>
  <c r="E25"/>
  <c r="F25" s="1"/>
  <c r="E24"/>
  <c r="E35" i="78"/>
  <c r="F35" s="1"/>
  <c r="E34"/>
  <c r="F34" s="1"/>
  <c r="E33"/>
  <c r="F33" s="1"/>
  <c r="E32"/>
  <c r="E31"/>
  <c r="F31" s="1"/>
  <c r="E29"/>
  <c r="F29" s="1"/>
  <c r="E28"/>
  <c r="F28" s="1"/>
  <c r="E26"/>
  <c r="E34" i="77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E38" i="98" l="1"/>
  <c r="F38" s="1"/>
  <c r="F24" i="97"/>
  <c r="F36" s="1"/>
  <c r="E36"/>
  <c r="E36" i="95"/>
  <c r="E36" i="92"/>
  <c r="E36" i="91"/>
  <c r="E38" i="89"/>
  <c r="E38" i="88"/>
  <c r="E36" i="87"/>
  <c r="E37" i="86"/>
  <c r="E35" i="84"/>
  <c r="E38" i="83"/>
  <c r="E35" i="82"/>
  <c r="E36" i="81"/>
  <c r="F24" i="77"/>
  <c r="F36" s="1"/>
  <c r="E36"/>
  <c r="F32" i="78"/>
  <c r="E37"/>
  <c r="F24" i="81"/>
  <c r="F36" s="1"/>
  <c r="F26" i="78"/>
  <c r="F24" i="88"/>
  <c r="F38" s="1"/>
  <c r="F24" i="99"/>
  <c r="F24" i="98"/>
  <c r="F24" i="95"/>
  <c r="F36" s="1"/>
  <c r="F24" i="92"/>
  <c r="F36" s="1"/>
  <c r="F24" i="91"/>
  <c r="F36" s="1"/>
  <c r="F24" i="89"/>
  <c r="F38" s="1"/>
  <c r="F24" i="87"/>
  <c r="F36" s="1"/>
  <c r="F24" i="86"/>
  <c r="F37" s="1"/>
  <c r="F24" i="85"/>
  <c r="F35" s="1"/>
  <c r="F24" i="84"/>
  <c r="F35" s="1"/>
  <c r="F24" i="83"/>
  <c r="F38" s="1"/>
  <c r="F24" i="82"/>
  <c r="F35" s="1"/>
  <c r="F24" i="80"/>
  <c r="F24" i="93"/>
  <c r="F36" s="1"/>
  <c r="F37" i="78" l="1"/>
</calcChain>
</file>

<file path=xl/sharedStrings.xml><?xml version="1.0" encoding="utf-8"?>
<sst xmlns="http://schemas.openxmlformats.org/spreadsheetml/2006/main" count="750" uniqueCount="118">
  <si>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</si>
  <si>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</si>
  <si>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</si>
  <si>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</si>
  <si>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</si>
  <si>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</si>
  <si>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</si>
  <si>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</si>
  <si>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</si>
  <si>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</si>
  <si>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</si>
  <si>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</si>
  <si>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</si>
  <si>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</si>
  <si>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>Հավաքարար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</si>
  <si>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</si>
  <si>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</si>
  <si>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</si>
  <si>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</si>
  <si>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</si>
  <si>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 xml:space="preserve">Աշխատողների քանակը՝   </t>
  </si>
  <si>
    <t>ԱՄՍԱԿԱՆ ԱՇԽԱՏԱՎԱՐՁԸ     (ՀՀ դրամ)</t>
  </si>
  <si>
    <t xml:space="preserve">Աշխատողների քանակը՝  </t>
  </si>
  <si>
    <t>ԱՄՍԱԿԱՆ ԱՇԽԱՏԱՎԱՐՁԸ    (ՀՀ դրամ)</t>
  </si>
  <si>
    <t>ԱՄՍԱԿԱՆ ԱՇԽԱՏԱՎԱՐՁԸ   (ՀՀ դրամ)</t>
  </si>
  <si>
    <t>«Արարատ կրթահամալիր»    ՀՈԱԿ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</si>
  <si>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</si>
  <si>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</si>
  <si>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</si>
  <si>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</si>
  <si>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</si>
  <si>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</si>
  <si>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39</t>
  </si>
  <si>
    <t>ՀԱՎԵԼՎԱԾ N 40</t>
  </si>
  <si>
    <t>ՀԱՎԵԼՎԱԾ N 43</t>
  </si>
  <si>
    <t>ՀԱՎԵԼՎԱԾ N 46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</si>
  <si>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</si>
  <si>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 xml:space="preserve">Տնօրեն </t>
  </si>
  <si>
    <t>ՈՒսուցիչ</t>
  </si>
  <si>
    <t>« Թոռնիկ Մանուշակ մանկապարտեզ»    ՀՈԱԿ</t>
  </si>
  <si>
    <t>« Նանուլիկ մանկապարտեզ»    ՀՈԱԿ</t>
  </si>
  <si>
    <t>« Արևիկ  մանկապարտեզ»    ՀՈԱԿ</t>
  </si>
  <si>
    <t>« Անի պարտեզ մանկապարտեզ»    ՀՈԱԿ</t>
  </si>
  <si>
    <t>«Կարմիր գլխարկ մանկապարտեզ»    ՀՈԱԿ</t>
  </si>
  <si>
    <t>« Գյումրու մանկիկ մանկապարտեզ»    ՀՈԱԿ</t>
  </si>
  <si>
    <t>« Հուսո առագաստ մանկապարտեզ»    ՀՈԱԿ</t>
  </si>
  <si>
    <t>« Երազանք  մանկապարտեզ »    ՀՈԱԿ</t>
  </si>
  <si>
    <t>« Անուլիկ  մանկապարտեզ»    ՀՈԱԿ</t>
  </si>
  <si>
    <t>Խոհարարի  օգնական</t>
  </si>
  <si>
    <t>« Զանգակ մանկապարտեզ»    ՀՈԱԿ</t>
  </si>
  <si>
    <t>« Լապտերիկ-մսուր մանկապարտեզ »    ՀՈԱԿ</t>
  </si>
  <si>
    <t>« Ծիածան-մսուր մանկապարտեզ »    ՀՈԱԿ</t>
  </si>
  <si>
    <t>« Ժպիտ-մսուր մանկապարտեզ »    ՀՈԱԿ</t>
  </si>
  <si>
    <t>« Լուսաստղիկ-մսուր մանկապարտեզ»    ՀՈԱԿ</t>
  </si>
  <si>
    <t>« Արձագանք-մսուր մանկապարտեզ»    ՀՈԱԿ</t>
  </si>
  <si>
    <t>« Լիանա-մսուր մանկապարտեզ»    ՀՈԱԿ</t>
  </si>
  <si>
    <t>« Գոհար-մսուր մանկապարտեզ»    ՀՈԱԿ</t>
  </si>
  <si>
    <t>« Փարոս-մսուր մանկապարտեզ»    ՀՈԱԿ</t>
  </si>
  <si>
    <t>« Հենզել և Գրետել-մսուր մանկապարտեզ»    ՀՈԱԿ</t>
  </si>
  <si>
    <t>« Էյլիթիա-մսուր մանկապարտեզ»    ՀՈԱԿ</t>
  </si>
  <si>
    <t>« Ձյունիկ-մսուր մանկապարտեզ»    ՀՈԱԿ</t>
  </si>
  <si>
    <t>N                 որոշման</t>
  </si>
  <si>
    <t>« Լիլիթ- մսուր մանկապարտեզ»    ՀՈԱԿ</t>
  </si>
  <si>
    <t>« Սուրբ Մարիամ-մսուր մանկապարտեզ»    ՀՈԱԿ</t>
  </si>
  <si>
    <t>Ֆիզ. հրահանգիչ</t>
  </si>
  <si>
    <t>Դռնապան</t>
  </si>
  <si>
    <t>ավագանու  2023 թվականի դեկտեմբերի 29-ի</t>
  </si>
  <si>
    <t>ավագանու  2023 թվականի  դեկտեմբերի 29-ի</t>
  </si>
  <si>
    <t>N      որոշման</t>
  </si>
  <si>
    <t>N        որոշման</t>
  </si>
  <si>
    <t>N          որոշման</t>
  </si>
  <si>
    <t>N             որոշման</t>
  </si>
  <si>
    <t>N           որոշման</t>
  </si>
  <si>
    <t>ավագանու  2023թվականի  դեկտեմբերի 29-ի</t>
  </si>
  <si>
    <t>N         որոշման</t>
  </si>
  <si>
    <t>N       որոշման</t>
  </si>
  <si>
    <t>N     որոշման</t>
  </si>
  <si>
    <t>ավագանու  2023թվականի դեկտեմբերի 29-ի</t>
  </si>
  <si>
    <t xml:space="preserve">    ՀԱՎԵԼՎԱԾ N 55</t>
  </si>
  <si>
    <t xml:space="preserve">    ՀԱՎԵԼՎԱԾ N 54</t>
  </si>
  <si>
    <t xml:space="preserve">   ՀԱՎԵԼՎԱԾ N 57</t>
  </si>
  <si>
    <t>ՀԱՎԵԼՎԱԾ N 37</t>
  </si>
  <si>
    <t>ՀԱՎԵԼՎԱԾ  N 38</t>
  </si>
  <si>
    <t>ՀԱՎԵԼՎԱԾ N 41</t>
  </si>
  <si>
    <t xml:space="preserve"> ՀԱՎԵԼՎԱԾ  N 42</t>
  </si>
  <si>
    <t>ՀԱՎԵԼՎԱԾ N 44</t>
  </si>
  <si>
    <t xml:space="preserve">   ՀԱՎԵԼՎԱԾ N 45</t>
  </si>
  <si>
    <t>ՀԱՎԵԼՎԱԾ N 47</t>
  </si>
  <si>
    <t xml:space="preserve">   ՀԱՎԵԼՎԱԾ N 48</t>
  </si>
  <si>
    <t>ՀԱՎԵԼՎԱԾ N 49</t>
  </si>
  <si>
    <t xml:space="preserve">    ՀԱՎԵԼՎԱԾ N50</t>
  </si>
  <si>
    <t xml:space="preserve">     ՀԱՎԵԼՎԱԾ N 51</t>
  </si>
  <si>
    <t xml:space="preserve">   ՀԱՎԵԼՎԱԾ N 52</t>
  </si>
  <si>
    <t xml:space="preserve">     ՀԱՎԵԼՎԱԾ N 53</t>
  </si>
  <si>
    <t xml:space="preserve">    ՀԱՎԵԼՎԱԾ N 56</t>
  </si>
  <si>
    <t xml:space="preserve">   ՀԱՎԵԼՎԱԾ N 58</t>
  </si>
  <si>
    <t>Օժ.բանվոր</t>
  </si>
  <si>
    <t>Տնտեսվար</t>
  </si>
  <si>
    <t>Օժանդակ բանվոր</t>
  </si>
  <si>
    <t>Այգեպան</t>
  </si>
  <si>
    <t>օժանդակ բանվոր</t>
  </si>
  <si>
    <t>*11</t>
  </si>
  <si>
    <t xml:space="preserve">*Հավելվածի 11 տողը ուժի մեջ է մինչև 2024 թվականի մարտի 01-ը </t>
  </si>
  <si>
    <t xml:space="preserve">*Հավելվածի 7 տողը ուժի մեջ է մինչև 2024 թվականի մարտի 01-ը     </t>
  </si>
  <si>
    <t>*7</t>
  </si>
  <si>
    <t>*12</t>
  </si>
  <si>
    <t xml:space="preserve">*Հավելվածի 7 և12 տողերը ուժի մեջ է մինչև 2024 թվականի մարտի 01-ը     </t>
  </si>
  <si>
    <t>*13</t>
  </si>
  <si>
    <t xml:space="preserve">*Հավելվածի 7 և 13 տողերը ուժի մեջ է մինչև 2024 թվականի մարտի 01-ը    </t>
  </si>
  <si>
    <t xml:space="preserve">*Հավելվածի 13 տողը ուժի մեջ է մինչև 2024 թվականի մարտի 01-ը </t>
  </si>
  <si>
    <t xml:space="preserve">*Հավելվածի 7 և11 տողերը ուժի մեջ է մինչև 2024 թվականի մարտի 01-ը     </t>
  </si>
  <si>
    <t xml:space="preserve">*Հավելվածի 7 տողը ուժի մեջ է մինչև 2024 թվականի մարտի 01-ը </t>
  </si>
  <si>
    <t>*9</t>
  </si>
  <si>
    <t xml:space="preserve">*Հավելվածի 9 տողը ուժի մեջ է մինչև 2024 թվականի մարտի 01-ը </t>
  </si>
  <si>
    <t>*14</t>
  </si>
  <si>
    <t>*10</t>
  </si>
  <si>
    <t xml:space="preserve">*Հավելվածի 7 և14 տողերը ուժի մեջ է մինչև 2024 թվականի մարտի 01-ը     </t>
  </si>
  <si>
    <t xml:space="preserve">*Հավելվածի 7 և10 տողերը ուժի մեջ է մինչև 2024 թվականի մարտի 01-ը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</si>
</sst>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2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ont="1"/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/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 wrapText="1"/>
      <protection locked="0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1" applyFont="1" applyFill="1" applyBorder="1" applyAlignment="1" applyProtection="1">
      <alignment vertical="top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1" fillId="0" borderId="0" xfId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left" wrapText="1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L48"/>
  <sheetViews>
    <sheetView tabSelected="1" zoomScaleSheetLayoutView="100" workbookViewId="0">
      <selection activeCell="B39" sqref="B39:F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4" customWidth="1"/>
  </cols>
  <sheetData>
    <row r="1" spans="1:6" ht="18.75">
      <c r="E1" s="9" t="s">
        <v>30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40" t="s">
        <v>66</v>
      </c>
      <c r="F4" s="40"/>
    </row>
    <row r="5" spans="1:6" ht="18.75">
      <c r="E5" s="9" t="s">
        <v>61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9"/>
      <c r="E7" s="9"/>
      <c r="F7" s="10"/>
    </row>
    <row r="8" spans="1:6" ht="18.75">
      <c r="A8" s="6"/>
      <c r="B8" s="6"/>
      <c r="C8" s="6"/>
      <c r="D8" s="9"/>
      <c r="E8" s="9"/>
      <c r="F8" s="10"/>
    </row>
    <row r="9" spans="1:6" ht="18.75">
      <c r="A9" s="6"/>
      <c r="B9" s="6"/>
      <c r="C9" s="6"/>
      <c r="D9" s="9"/>
      <c r="E9" s="9"/>
      <c r="F9" s="10"/>
    </row>
    <row r="10" spans="1:6" ht="18.75">
      <c r="A10" s="6"/>
      <c r="B10" s="6"/>
      <c r="C10" s="6"/>
      <c r="D10" s="9"/>
      <c r="E10" s="9"/>
      <c r="F10" s="10"/>
    </row>
    <row r="11" spans="1:6" ht="18.75">
      <c r="A11" s="6"/>
      <c r="B11" s="6"/>
      <c r="C11" s="6"/>
      <c r="D11" s="9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50</v>
      </c>
      <c r="B18" s="43"/>
      <c r="C18" s="43"/>
      <c r="D18" s="43"/>
      <c r="E18" s="43"/>
      <c r="F18" s="8"/>
    </row>
    <row r="19" spans="1:6" ht="20.25">
      <c r="A19" s="28"/>
      <c r="B19" s="28"/>
      <c r="C19" s="11" t="s">
        <v>16</v>
      </c>
      <c r="D19" s="28"/>
      <c r="E19" s="28"/>
      <c r="F19" s="8"/>
    </row>
    <row r="20" spans="1:6" ht="20.25">
      <c r="A20" s="3"/>
      <c r="B20" s="12" t="s">
        <v>20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24</v>
      </c>
      <c r="F23" s="13" t="s">
        <v>28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:E35" si="1">SUM(C26*D26)</f>
        <v>104500</v>
      </c>
      <c r="F26" s="21">
        <f t="shared" si="0"/>
        <v>1254000</v>
      </c>
    </row>
    <row r="27" spans="1:6" ht="25.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7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7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6.25" customHeight="1">
      <c r="A32" s="14">
        <v>9</v>
      </c>
      <c r="B32" s="15" t="s">
        <v>64</v>
      </c>
      <c r="C32" s="21">
        <v>104000</v>
      </c>
      <c r="D32" s="14">
        <v>0.5</v>
      </c>
      <c r="E32" s="21">
        <f t="shared" si="1"/>
        <v>52000</v>
      </c>
      <c r="F32" s="21">
        <f t="shared" si="0"/>
        <v>624000</v>
      </c>
    </row>
    <row r="33" spans="1:12" ht="26.2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1"/>
        <v>52000</v>
      </c>
      <c r="F33" s="21">
        <f t="shared" si="0"/>
        <v>624000</v>
      </c>
    </row>
    <row r="34" spans="1:12" ht="30" customHeight="1">
      <c r="A34" s="14" t="s">
        <v>101</v>
      </c>
      <c r="B34" s="15" t="s">
        <v>98</v>
      </c>
      <c r="C34" s="21">
        <v>104000</v>
      </c>
      <c r="D34" s="14">
        <v>0.5</v>
      </c>
      <c r="E34" s="21">
        <f t="shared" si="1"/>
        <v>52000</v>
      </c>
      <c r="F34" s="21">
        <v>156000</v>
      </c>
    </row>
    <row r="35" spans="1:12" ht="30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1"/>
        <v>104000</v>
      </c>
      <c r="F35" s="21">
        <f t="shared" si="0"/>
        <v>1248000</v>
      </c>
    </row>
    <row r="36" spans="1:12" ht="27" customHeight="1">
      <c r="A36" s="24"/>
      <c r="B36" s="22" t="s">
        <v>13</v>
      </c>
      <c r="C36" s="24"/>
      <c r="D36" s="24">
        <f>SUM(D24:D35)</f>
        <v>16.73</v>
      </c>
      <c r="E36" s="23">
        <f>SUM(E24:E35)</f>
        <v>1879039.96</v>
      </c>
      <c r="F36" s="23">
        <f>SUM(F24:F35)</f>
        <v>22080479.520000003</v>
      </c>
    </row>
    <row r="37" spans="1:12" ht="15.75" customHeight="1">
      <c r="A37" s="16"/>
      <c r="B37" s="16"/>
      <c r="C37" s="16"/>
      <c r="D37" s="16"/>
      <c r="E37" s="16"/>
      <c r="F37" s="8"/>
    </row>
    <row r="38" spans="1:12" ht="15.75" customHeight="1">
      <c r="A38" s="12"/>
      <c r="B38" s="36"/>
      <c r="C38" s="36"/>
      <c r="D38" s="36"/>
      <c r="E38" s="36"/>
      <c r="F38" s="36"/>
    </row>
    <row r="39" spans="1:12" ht="39" customHeight="1">
      <c r="A39" s="12"/>
      <c r="B39" s="48" t="s">
        <v>102</v>
      </c>
      <c r="C39" s="49"/>
      <c r="D39" s="49"/>
      <c r="E39" s="49"/>
      <c r="F39" s="49"/>
    </row>
    <row r="40" spans="1:12" ht="20.25">
      <c r="A40" s="12"/>
      <c r="B40" s="39"/>
      <c r="C40" s="39"/>
      <c r="D40" s="39"/>
      <c r="E40" s="39"/>
      <c r="F40" s="38"/>
      <c r="G40" s="38"/>
      <c r="H40" s="38"/>
      <c r="I40" s="38"/>
      <c r="J40" s="38"/>
      <c r="K40" s="38"/>
      <c r="L40" s="38"/>
    </row>
    <row r="41" spans="1:12" ht="20.25">
      <c r="A41" s="12"/>
      <c r="B41" s="3"/>
      <c r="C41" s="3"/>
      <c r="D41" s="3"/>
      <c r="E41" s="12"/>
      <c r="F41" s="38"/>
      <c r="G41" s="38"/>
      <c r="H41" s="38"/>
      <c r="I41" s="38"/>
      <c r="J41" s="38"/>
      <c r="K41" s="38"/>
      <c r="L41" s="38"/>
    </row>
    <row r="42" spans="1:12" ht="20.25">
      <c r="A42" s="12"/>
      <c r="B42" s="3"/>
      <c r="C42" s="3"/>
      <c r="D42" s="3"/>
      <c r="E42" s="12"/>
      <c r="F42" s="37"/>
      <c r="G42" s="38"/>
      <c r="H42" s="38"/>
      <c r="I42" s="38"/>
      <c r="J42" s="38"/>
      <c r="K42" s="38"/>
      <c r="L42" s="38"/>
    </row>
    <row r="43" spans="1:12" ht="20.25">
      <c r="A43" s="12"/>
      <c r="B43" s="3"/>
      <c r="C43" s="3"/>
      <c r="D43" s="3"/>
      <c r="E43" s="12"/>
      <c r="F43" s="8"/>
    </row>
    <row r="44" spans="1:12" ht="20.25">
      <c r="A44" s="12"/>
      <c r="B44" s="3"/>
      <c r="C44" s="3"/>
      <c r="D44" s="3"/>
      <c r="E44" s="12"/>
      <c r="F44" s="8"/>
    </row>
    <row r="45" spans="1:12">
      <c r="A45" s="8"/>
      <c r="B45" s="8"/>
      <c r="C45" s="8"/>
      <c r="D45" s="8"/>
      <c r="E45" s="8"/>
      <c r="F45" s="8"/>
    </row>
    <row r="46" spans="1:12" ht="16.5">
      <c r="A46" s="8"/>
      <c r="B46" s="8"/>
      <c r="C46" s="8"/>
      <c r="E46" s="4"/>
      <c r="F46" s="8"/>
    </row>
    <row r="47" spans="1:12">
      <c r="A47" s="8"/>
      <c r="B47" s="8"/>
      <c r="C47" s="8"/>
      <c r="D47" s="8"/>
      <c r="E47" s="8"/>
      <c r="F47" s="8"/>
    </row>
    <row r="48" spans="1:12">
      <c r="A48" s="8"/>
      <c r="B48" s="8"/>
      <c r="C48" s="8"/>
      <c r="D48" s="8"/>
      <c r="E48" s="8"/>
      <c r="F48" s="8"/>
    </row>
  </sheetData>
  <mergeCells count="6">
    <mergeCell ref="B39:F39"/>
    <mergeCell ref="E4:F4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E8" sqref="E8:G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7109375" customWidth="1"/>
    <col min="6" max="6" width="25" customWidth="1"/>
  </cols>
  <sheetData>
    <row r="1" spans="1:6" ht="18.75">
      <c r="E1" s="9"/>
    </row>
    <row r="2" spans="1:6" ht="18.75">
      <c r="E2" s="9" t="s">
        <v>85</v>
      </c>
      <c r="F2" s="10"/>
    </row>
    <row r="3" spans="1:6" ht="18.75">
      <c r="A3" s="1"/>
      <c r="B3" s="1"/>
      <c r="C3" s="1"/>
      <c r="D3" s="1"/>
      <c r="E3" s="9" t="s">
        <v>0</v>
      </c>
      <c r="F3" s="10"/>
    </row>
    <row r="4" spans="1:6" ht="18.75">
      <c r="A4" s="1"/>
      <c r="B4" s="1"/>
      <c r="C4" s="1"/>
      <c r="D4" s="1"/>
      <c r="E4" s="9" t="s">
        <v>1</v>
      </c>
      <c r="F4" s="10"/>
    </row>
    <row r="5" spans="1:6" ht="18.75">
      <c r="A5" s="1"/>
      <c r="B5" s="1"/>
      <c r="C5" s="1"/>
      <c r="D5" s="1"/>
      <c r="E5" s="9" t="s">
        <v>66</v>
      </c>
      <c r="F5" s="10"/>
    </row>
    <row r="6" spans="1:6" ht="18.75">
      <c r="A6" s="1"/>
      <c r="B6" s="1"/>
      <c r="C6" s="1"/>
      <c r="D6" s="1"/>
      <c r="E6" s="9" t="s">
        <v>71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41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2.25" customHeight="1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1">SUM(C26*D26)</f>
        <v>104500</v>
      </c>
      <c r="F26" s="21">
        <f t="shared" si="0"/>
        <v>1254000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5" si="2">SUM(C27*D27)</f>
        <v>586664.96000000008</v>
      </c>
      <c r="F27" s="21">
        <f t="shared" si="0"/>
        <v>7039979.5200000014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2"/>
        <v>416000</v>
      </c>
      <c r="F28" s="21">
        <f t="shared" si="0"/>
        <v>4992000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2"/>
        <v>78375</v>
      </c>
      <c r="F29" s="21">
        <f t="shared" si="0"/>
        <v>940500</v>
      </c>
    </row>
    <row r="30" spans="1:6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2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8.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7.75" customHeight="1">
      <c r="A33" s="14">
        <v>10</v>
      </c>
      <c r="B33" s="15" t="s">
        <v>64</v>
      </c>
      <c r="C33" s="21">
        <v>104000</v>
      </c>
      <c r="D33" s="14">
        <v>0.75</v>
      </c>
      <c r="E33" s="21">
        <f t="shared" si="2"/>
        <v>78000</v>
      </c>
      <c r="F33" s="21">
        <f t="shared" si="0"/>
        <v>936000</v>
      </c>
    </row>
    <row r="34" spans="1:6" ht="27.75" customHeight="1">
      <c r="A34" s="14" t="s">
        <v>101</v>
      </c>
      <c r="B34" s="15" t="s">
        <v>98</v>
      </c>
      <c r="C34" s="21">
        <v>104000</v>
      </c>
      <c r="D34" s="14">
        <v>0.5</v>
      </c>
      <c r="E34" s="21">
        <f t="shared" si="2"/>
        <v>52000</v>
      </c>
      <c r="F34" s="21">
        <v>156000</v>
      </c>
    </row>
    <row r="35" spans="1:6" ht="27.7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2"/>
        <v>104000</v>
      </c>
      <c r="F35" s="21">
        <f t="shared" si="0"/>
        <v>1248000</v>
      </c>
    </row>
    <row r="36" spans="1:6" ht="27" customHeight="1">
      <c r="A36" s="14"/>
      <c r="B36" s="22" t="s">
        <v>13</v>
      </c>
      <c r="C36" s="24"/>
      <c r="D36" s="24">
        <f>SUM(D24:D35)</f>
        <v>16.98</v>
      </c>
      <c r="E36" s="23">
        <f>SUM(E24:E35)</f>
        <v>1905039.96</v>
      </c>
      <c r="F36" s="23">
        <f>SUM(F24:F35)</f>
        <v>22392479.520000003</v>
      </c>
    </row>
    <row r="37" spans="1:6" ht="24.7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4.25" customHeight="1">
      <c r="A39" s="12"/>
      <c r="B39" s="50" t="s">
        <v>102</v>
      </c>
      <c r="C39" s="51"/>
      <c r="D39" s="51"/>
      <c r="E39" s="51"/>
      <c r="F39" s="51"/>
    </row>
    <row r="40" spans="1:6" ht="24.7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5"/>
  <sheetViews>
    <sheetView zoomScaleSheetLayoutView="100" workbookViewId="0">
      <selection activeCell="E8" sqref="E8:F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3.5703125" customWidth="1"/>
  </cols>
  <sheetData>
    <row r="1" spans="1:6" ht="18.75">
      <c r="E1" s="9"/>
    </row>
    <row r="2" spans="1:6" ht="18.75">
      <c r="E2" s="9" t="s">
        <v>86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1"/>
      <c r="B6" s="1"/>
      <c r="C6" s="1"/>
      <c r="D6" s="1"/>
      <c r="E6" s="9" t="s">
        <v>72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25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79.5" customHeight="1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24</v>
      </c>
      <c r="F23" s="13" t="s">
        <v>28</v>
      </c>
    </row>
    <row r="24" spans="1:6" ht="26.25" customHeight="1">
      <c r="A24" s="14">
        <v>1</v>
      </c>
      <c r="B24" s="15" t="s">
        <v>4</v>
      </c>
      <c r="C24" s="21">
        <v>152906</v>
      </c>
      <c r="D24" s="14">
        <v>1</v>
      </c>
      <c r="E24" s="21">
        <f>SUM(C24*D24)</f>
        <v>152906</v>
      </c>
      <c r="F24" s="21">
        <f>+E24*12</f>
        <v>1834872</v>
      </c>
    </row>
    <row r="25" spans="1:6" ht="21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4.75" customHeight="1">
      <c r="A29" s="14">
        <v>6</v>
      </c>
      <c r="B29" s="15" t="s">
        <v>38</v>
      </c>
      <c r="C29" s="21">
        <v>147323</v>
      </c>
      <c r="D29" s="14">
        <v>4.45</v>
      </c>
      <c r="E29" s="21">
        <f t="shared" si="3"/>
        <v>655587.35</v>
      </c>
      <c r="F29" s="21">
        <f t="shared" si="1"/>
        <v>7867048.1999999993</v>
      </c>
    </row>
    <row r="30" spans="1:6" ht="27.75" customHeight="1">
      <c r="A30" s="14">
        <v>7</v>
      </c>
      <c r="B30" s="15" t="s">
        <v>8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7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14</v>
      </c>
      <c r="C34" s="21">
        <v>104000</v>
      </c>
      <c r="D34" s="14">
        <v>1</v>
      </c>
      <c r="E34" s="21">
        <f t="shared" ref="E34:E37" si="4">SUM(C34*D34)</f>
        <v>104000</v>
      </c>
      <c r="F34" s="21">
        <f t="shared" si="1"/>
        <v>1248000</v>
      </c>
    </row>
    <row r="35" spans="1:6" ht="24.75" customHeight="1">
      <c r="A35" s="14">
        <v>12</v>
      </c>
      <c r="B35" s="15" t="s">
        <v>64</v>
      </c>
      <c r="C35" s="21">
        <v>104000</v>
      </c>
      <c r="D35" s="14">
        <v>0.5</v>
      </c>
      <c r="E35" s="21">
        <f t="shared" si="4"/>
        <v>52000</v>
      </c>
      <c r="F35" s="21">
        <f t="shared" si="1"/>
        <v>624000</v>
      </c>
    </row>
    <row r="36" spans="1:6" ht="24.75" customHeight="1">
      <c r="A36" s="14" t="s">
        <v>107</v>
      </c>
      <c r="B36" s="15" t="s">
        <v>98</v>
      </c>
      <c r="C36" s="21">
        <v>104000</v>
      </c>
      <c r="D36" s="14">
        <v>0.5</v>
      </c>
      <c r="E36" s="21">
        <f t="shared" si="4"/>
        <v>52000</v>
      </c>
      <c r="F36" s="21">
        <v>156000</v>
      </c>
    </row>
    <row r="37" spans="1:6" ht="24.75" customHeight="1">
      <c r="A37" s="14">
        <v>14</v>
      </c>
      <c r="B37" s="15" t="s">
        <v>65</v>
      </c>
      <c r="C37" s="21">
        <v>104000</v>
      </c>
      <c r="D37" s="14">
        <v>1</v>
      </c>
      <c r="E37" s="21">
        <f t="shared" si="4"/>
        <v>104000</v>
      </c>
      <c r="F37" s="21">
        <f t="shared" si="1"/>
        <v>1248000</v>
      </c>
    </row>
    <row r="38" spans="1:6" ht="27" customHeight="1">
      <c r="A38" s="24"/>
      <c r="B38" s="22" t="s">
        <v>13</v>
      </c>
      <c r="C38" s="24"/>
      <c r="D38" s="24">
        <f>SUM(D24:D37)</f>
        <v>22.43</v>
      </c>
      <c r="E38" s="23">
        <f>SUM(E24:E37)</f>
        <v>2696658.31</v>
      </c>
      <c r="F38" s="23">
        <f>SUM(F24:F37)</f>
        <v>31891899.719999999</v>
      </c>
    </row>
    <row r="39" spans="1:6" ht="24.75" customHeight="1">
      <c r="A39" s="32"/>
      <c r="B39" s="18"/>
      <c r="C39" s="46"/>
      <c r="D39" s="46"/>
      <c r="E39" s="46"/>
      <c r="F39" s="19"/>
    </row>
    <row r="40" spans="1:6" ht="21" customHeight="1">
      <c r="A40" s="32"/>
      <c r="B40" s="47"/>
      <c r="C40" s="47"/>
      <c r="D40" s="47"/>
      <c r="E40" s="47"/>
      <c r="F40" s="19"/>
    </row>
    <row r="41" spans="1:6" ht="47.25" customHeight="1">
      <c r="A41" s="32"/>
      <c r="B41" s="50" t="s">
        <v>109</v>
      </c>
      <c r="C41" s="51"/>
      <c r="D41" s="51"/>
      <c r="E41" s="51"/>
      <c r="F41" s="51"/>
    </row>
    <row r="42" spans="1:6" ht="20.25" customHeight="1">
      <c r="A42" s="32"/>
      <c r="B42" s="31"/>
      <c r="C42" s="31"/>
      <c r="D42" s="31"/>
      <c r="E42" s="31"/>
      <c r="F42" s="19"/>
    </row>
    <row r="43" spans="1:6" ht="31.5" customHeight="1">
      <c r="A43" s="16"/>
      <c r="B43" s="16"/>
      <c r="C43" s="16"/>
      <c r="D43" s="16"/>
      <c r="E43" s="16"/>
      <c r="F43" s="8"/>
    </row>
    <row r="44" spans="1:6" ht="20.25">
      <c r="A44" s="12"/>
      <c r="B44" s="12"/>
      <c r="C44" s="12"/>
      <c r="D44" s="12"/>
      <c r="E44" s="3"/>
      <c r="F44" s="20"/>
    </row>
    <row r="45" spans="1:6" ht="20.25">
      <c r="A45" s="12"/>
      <c r="B45" s="3"/>
      <c r="C45" s="3"/>
      <c r="D45" s="3"/>
      <c r="E45" s="12"/>
      <c r="F45" s="8"/>
    </row>
    <row r="46" spans="1:6" ht="40.5" customHeight="1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 ht="20.25">
      <c r="A48" s="12"/>
      <c r="B48" s="3"/>
      <c r="C48" s="3"/>
      <c r="D48" s="3"/>
      <c r="E48" s="12"/>
      <c r="F48" s="8"/>
    </row>
    <row r="49" spans="1:6" ht="20.25">
      <c r="A49" s="12"/>
      <c r="B49" s="3"/>
      <c r="C49" s="3"/>
      <c r="D49" s="3"/>
      <c r="E49" s="12"/>
      <c r="F49" s="8"/>
    </row>
    <row r="50" spans="1:6" ht="20.25">
      <c r="A50" s="12"/>
      <c r="B50" s="3"/>
      <c r="C50" s="3"/>
      <c r="D50" s="3"/>
      <c r="E50" s="12"/>
      <c r="F50" s="8"/>
    </row>
    <row r="51" spans="1:6" ht="20.25">
      <c r="A51" s="12"/>
      <c r="B51" s="3"/>
      <c r="C51" s="3"/>
      <c r="D51" s="3"/>
      <c r="E51" s="12"/>
      <c r="F51" s="8"/>
    </row>
    <row r="52" spans="1:6">
      <c r="A52" s="8"/>
      <c r="B52" s="8"/>
      <c r="C52" s="8"/>
      <c r="D52" s="8"/>
      <c r="E52" s="8"/>
      <c r="F52" s="8"/>
    </row>
    <row r="53" spans="1:6" ht="16.5">
      <c r="A53" s="8"/>
      <c r="B53" s="8"/>
      <c r="C53" s="8"/>
      <c r="D53" s="8"/>
      <c r="E53" s="4"/>
      <c r="F53" s="8"/>
    </row>
    <row r="54" spans="1:6" ht="16.5">
      <c r="A54" s="8"/>
      <c r="B54" s="8"/>
      <c r="C54" s="8"/>
      <c r="D54" s="8"/>
      <c r="E54" s="4"/>
      <c r="F54" s="8"/>
    </row>
    <row r="55" spans="1:6">
      <c r="A55" s="8"/>
      <c r="B55" s="8"/>
      <c r="C55" s="8"/>
      <c r="D55" s="8"/>
      <c r="E55" s="8"/>
      <c r="F55" s="8"/>
    </row>
  </sheetData>
  <mergeCells count="7">
    <mergeCell ref="C39:E39"/>
    <mergeCell ref="B40:E40"/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E9" sqref="E9:G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5.5703125" customWidth="1"/>
  </cols>
  <sheetData>
    <row r="1" spans="1:6" ht="18.75">
      <c r="E1" s="9"/>
    </row>
    <row r="2" spans="1:6" ht="18.75">
      <c r="E2" s="9"/>
    </row>
    <row r="3" spans="1:6" ht="18.75">
      <c r="E3" s="9" t="s">
        <v>35</v>
      </c>
      <c r="F3" s="10"/>
    </row>
    <row r="4" spans="1:6" ht="18.75">
      <c r="E4" s="9" t="s">
        <v>0</v>
      </c>
      <c r="F4" s="10"/>
    </row>
    <row r="5" spans="1:6" ht="18.75">
      <c r="E5" s="9" t="s">
        <v>1</v>
      </c>
      <c r="F5" s="10"/>
    </row>
    <row r="6" spans="1:6" ht="18.75">
      <c r="A6" s="6"/>
      <c r="B6" s="6"/>
      <c r="C6" s="6"/>
      <c r="D6" s="6"/>
      <c r="E6" s="9" t="s">
        <v>66</v>
      </c>
      <c r="F6" s="10"/>
    </row>
    <row r="7" spans="1:6" ht="18.75">
      <c r="A7" s="6"/>
      <c r="B7" s="6"/>
      <c r="C7" s="6"/>
      <c r="D7" s="8"/>
      <c r="E7" s="9" t="s">
        <v>69</v>
      </c>
      <c r="F7" s="10"/>
    </row>
    <row r="8" spans="1:6" ht="17.25">
      <c r="A8" s="6"/>
      <c r="B8" s="6"/>
      <c r="C8" s="6"/>
      <c r="D8" s="8"/>
      <c r="E8" s="7"/>
      <c r="F8" s="8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6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56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4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7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" si="2">SUM(C26*D26)</f>
        <v>130625</v>
      </c>
      <c r="F26" s="21">
        <f t="shared" si="1"/>
        <v>1567500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2" si="3">SUM(C27*D27)</f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4.75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3"/>
        <v>52000</v>
      </c>
      <c r="F30" s="21">
        <v>156000</v>
      </c>
    </row>
    <row r="31" spans="1:6" ht="24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1"/>
        <v>312000</v>
      </c>
    </row>
    <row r="32" spans="1:6" ht="23.2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ref="E33:E35" si="4">SUM(C33*D33)</f>
        <v>104000</v>
      </c>
      <c r="F33" s="21">
        <f t="shared" si="1"/>
        <v>1248000</v>
      </c>
    </row>
    <row r="34" spans="1:6" ht="24.75" customHeight="1">
      <c r="A34" s="14" t="s">
        <v>101</v>
      </c>
      <c r="B34" s="15" t="s">
        <v>98</v>
      </c>
      <c r="C34" s="21">
        <v>104000</v>
      </c>
      <c r="D34" s="14">
        <v>0.5</v>
      </c>
      <c r="E34" s="21">
        <f t="shared" si="4"/>
        <v>52000</v>
      </c>
      <c r="F34" s="21">
        <v>156000</v>
      </c>
    </row>
    <row r="35" spans="1:6" ht="22.5" customHeight="1">
      <c r="A35" s="14">
        <v>12</v>
      </c>
      <c r="B35" s="15" t="s">
        <v>14</v>
      </c>
      <c r="C35" s="21">
        <v>104000</v>
      </c>
      <c r="D35" s="14">
        <v>0.5</v>
      </c>
      <c r="E35" s="21">
        <f t="shared" si="4"/>
        <v>52000</v>
      </c>
      <c r="F35" s="21">
        <f t="shared" si="1"/>
        <v>624000</v>
      </c>
    </row>
    <row r="36" spans="1:6" ht="22.5" customHeight="1">
      <c r="A36" s="14">
        <v>13</v>
      </c>
      <c r="B36" s="15" t="s">
        <v>64</v>
      </c>
      <c r="C36" s="21">
        <v>104000</v>
      </c>
      <c r="D36" s="14">
        <v>0.75</v>
      </c>
      <c r="E36" s="21">
        <f t="shared" ref="E36:E37" si="5">SUM(C36*D36)</f>
        <v>78000</v>
      </c>
      <c r="F36" s="21">
        <f t="shared" si="1"/>
        <v>936000</v>
      </c>
    </row>
    <row r="37" spans="1:6" ht="22.5" customHeight="1">
      <c r="A37" s="14">
        <v>14</v>
      </c>
      <c r="B37" s="15" t="s">
        <v>65</v>
      </c>
      <c r="C37" s="21">
        <v>104000</v>
      </c>
      <c r="D37" s="14">
        <v>1</v>
      </c>
      <c r="E37" s="21">
        <f t="shared" si="5"/>
        <v>104000</v>
      </c>
      <c r="F37" s="21">
        <f t="shared" si="1"/>
        <v>1248000</v>
      </c>
    </row>
    <row r="38" spans="1:6" ht="25.5" customHeight="1">
      <c r="A38" s="14"/>
      <c r="B38" s="22" t="s">
        <v>13</v>
      </c>
      <c r="C38" s="24"/>
      <c r="D38" s="24">
        <f>SUM(D24:D37)</f>
        <v>20.350000000000001</v>
      </c>
      <c r="E38" s="23">
        <f>SUM(E24:E37)</f>
        <v>2285956.2000000002</v>
      </c>
      <c r="F38" s="23">
        <f>SUM(F24:F37)</f>
        <v>26495474.399999999</v>
      </c>
    </row>
    <row r="39" spans="1:6" ht="24.75" customHeight="1">
      <c r="A39" s="16"/>
      <c r="B39" s="16"/>
      <c r="C39" s="16"/>
      <c r="D39" s="16"/>
      <c r="E39" s="16"/>
      <c r="F39" s="8"/>
    </row>
    <row r="40" spans="1:6" ht="20.25">
      <c r="A40" s="12"/>
      <c r="B40" s="12"/>
      <c r="C40" s="12"/>
      <c r="D40" s="12"/>
      <c r="E40" s="3"/>
      <c r="F40" s="8"/>
    </row>
    <row r="41" spans="1:6" ht="39.75" customHeight="1">
      <c r="A41" s="12"/>
      <c r="B41" s="50" t="s">
        <v>110</v>
      </c>
      <c r="C41" s="51"/>
      <c r="D41" s="51"/>
      <c r="E41" s="51"/>
      <c r="F41" s="51"/>
    </row>
    <row r="42" spans="1:6" ht="36.75" customHeight="1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E8" sqref="E8:G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3.85546875" customWidth="1"/>
  </cols>
  <sheetData>
    <row r="1" spans="1:6" ht="18.75">
      <c r="E1" s="9"/>
    </row>
    <row r="2" spans="1:6" ht="18.75">
      <c r="E2" s="9" t="s">
        <v>87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73</v>
      </c>
      <c r="F5" s="10"/>
    </row>
    <row r="6" spans="1:6" ht="18.75">
      <c r="A6" s="1"/>
      <c r="B6" s="1"/>
      <c r="C6" s="1"/>
      <c r="D6" s="1"/>
      <c r="E6" s="9" t="s">
        <v>74</v>
      </c>
      <c r="F6" s="10"/>
    </row>
    <row r="7" spans="1:6" ht="17.25">
      <c r="A7" s="6"/>
      <c r="B7" s="6"/>
      <c r="C7" s="6"/>
      <c r="D7" s="8"/>
      <c r="E7" s="8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57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C24*D24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C25*D25</f>
        <v>104500</v>
      </c>
      <c r="F25" s="21">
        <f t="shared" ref="F25:F36" si="1">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" si="2">C26*D26</f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0" si="3">C27*D27</f>
        <v>733331.2</v>
      </c>
      <c r="F27" s="21">
        <f t="shared" si="1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4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3"/>
        <v>52000</v>
      </c>
      <c r="F30" s="21">
        <v>156000</v>
      </c>
    </row>
    <row r="31" spans="1:6" ht="24.7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>C31*D31</f>
        <v>26000</v>
      </c>
      <c r="F31" s="21">
        <f t="shared" si="1"/>
        <v>312000</v>
      </c>
    </row>
    <row r="32" spans="1:6" ht="25.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ref="E32" si="4">C32*D32</f>
        <v>104000</v>
      </c>
      <c r="F32" s="21">
        <f t="shared" si="1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>C33*D33</f>
        <v>104000</v>
      </c>
      <c r="F33" s="21">
        <f t="shared" si="1"/>
        <v>1248000</v>
      </c>
    </row>
    <row r="34" spans="1:6" ht="24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ref="E34:E36" si="5">C34*D34</f>
        <v>52000</v>
      </c>
      <c r="F34" s="21">
        <f t="shared" si="1"/>
        <v>624000</v>
      </c>
    </row>
    <row r="35" spans="1:6" ht="26.25" customHeight="1">
      <c r="A35" s="14">
        <v>12</v>
      </c>
      <c r="B35" s="15" t="s">
        <v>64</v>
      </c>
      <c r="C35" s="21">
        <v>104000</v>
      </c>
      <c r="D35" s="14">
        <v>0.75</v>
      </c>
      <c r="E35" s="21">
        <f t="shared" si="5"/>
        <v>78000</v>
      </c>
      <c r="F35" s="21">
        <f t="shared" si="1"/>
        <v>936000</v>
      </c>
    </row>
    <row r="36" spans="1:6" ht="26.25" customHeight="1">
      <c r="A36" s="14">
        <v>13</v>
      </c>
      <c r="B36" s="15" t="s">
        <v>65</v>
      </c>
      <c r="C36" s="21">
        <v>104000</v>
      </c>
      <c r="D36" s="14">
        <v>1</v>
      </c>
      <c r="E36" s="21">
        <f t="shared" si="5"/>
        <v>104000</v>
      </c>
      <c r="F36" s="21">
        <f t="shared" si="1"/>
        <v>1248000</v>
      </c>
    </row>
    <row r="37" spans="1:6" ht="24.75" customHeight="1">
      <c r="A37" s="14"/>
      <c r="B37" s="22" t="s">
        <v>13</v>
      </c>
      <c r="C37" s="23"/>
      <c r="D37" s="24">
        <f>SUM(D24:D36)</f>
        <v>19.850000000000001</v>
      </c>
      <c r="E37" s="23">
        <f>SUM(E24:E36)</f>
        <v>2233956.2000000002</v>
      </c>
      <c r="F37" s="23">
        <f>SUM(F24:F36)</f>
        <v>26339474.399999999</v>
      </c>
    </row>
    <row r="38" spans="1:6" ht="23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5.75" customHeight="1">
      <c r="A40" s="12"/>
      <c r="B40" s="50" t="s">
        <v>111</v>
      </c>
      <c r="C40" s="51"/>
      <c r="D40" s="51"/>
      <c r="E40" s="51"/>
      <c r="F40" s="51"/>
    </row>
    <row r="41" spans="1:6" ht="32.2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</sheetData>
  <mergeCells count="5"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8" sqref="E8:G12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5" width="23.5703125" customWidth="1"/>
    <col min="6" max="6" width="25.28515625" customWidth="1"/>
  </cols>
  <sheetData>
    <row r="1" spans="1:6" ht="18.75">
      <c r="E1" s="9"/>
    </row>
    <row r="2" spans="1:6" ht="18.75">
      <c r="E2" s="9" t="s">
        <v>88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6"/>
      <c r="B6" s="6"/>
      <c r="C6" s="6"/>
      <c r="D6" s="6"/>
      <c r="E6" s="9" t="s">
        <v>75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42</v>
      </c>
      <c r="B18" s="43"/>
      <c r="C18" s="43"/>
      <c r="D18" s="43"/>
      <c r="E18" s="43"/>
      <c r="F18" s="8"/>
    </row>
    <row r="19" spans="1:6" ht="30" customHeight="1">
      <c r="A19" s="29"/>
      <c r="B19" s="29"/>
      <c r="C19" s="11" t="s">
        <v>16</v>
      </c>
      <c r="D19" s="29"/>
      <c r="E19" s="29"/>
      <c r="F19" s="34"/>
    </row>
    <row r="20" spans="1:6" ht="20.25">
      <c r="A20" s="3"/>
      <c r="B20" s="12" t="s">
        <v>20</v>
      </c>
      <c r="C20" s="17">
        <v>26</v>
      </c>
      <c r="D20" s="3"/>
      <c r="E20" s="3"/>
      <c r="F20" s="35"/>
    </row>
    <row r="21" spans="1:6" ht="20.25">
      <c r="A21" s="12"/>
      <c r="B21" s="3"/>
      <c r="C21" s="3"/>
      <c r="D21" s="3"/>
      <c r="E21" s="3"/>
      <c r="F21" s="34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35" si="2">SUM(C26*D26)</f>
        <v>156750</v>
      </c>
      <c r="F26" s="21">
        <f t="shared" si="1"/>
        <v>1881000</v>
      </c>
    </row>
    <row r="27" spans="1:6" ht="28.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ref="E27:E32" si="3">SUM(C27*D27)</f>
        <v>879997.43999999994</v>
      </c>
      <c r="F27" s="21">
        <f t="shared" si="1"/>
        <v>10559969.279999999</v>
      </c>
    </row>
    <row r="28" spans="1:6" ht="28.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8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8.5" customHeight="1">
      <c r="A30" s="14">
        <v>7</v>
      </c>
      <c r="B30" s="15" t="s">
        <v>12</v>
      </c>
      <c r="C30" s="21">
        <v>104000</v>
      </c>
      <c r="D30" s="14">
        <v>0.25</v>
      </c>
      <c r="E30" s="21">
        <f t="shared" si="3"/>
        <v>26000</v>
      </c>
      <c r="F30" s="21">
        <f t="shared" si="1"/>
        <v>312000</v>
      </c>
    </row>
    <row r="31" spans="1:6" ht="26.2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7.7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1"/>
        <v>624000</v>
      </c>
    </row>
    <row r="34" spans="1:6" ht="27.75" customHeight="1">
      <c r="A34" s="14">
        <v>11</v>
      </c>
      <c r="B34" s="15" t="s">
        <v>64</v>
      </c>
      <c r="C34" s="21">
        <v>104000</v>
      </c>
      <c r="D34" s="14">
        <v>1</v>
      </c>
      <c r="E34" s="21">
        <f t="shared" si="2"/>
        <v>104000</v>
      </c>
      <c r="F34" s="21">
        <f t="shared" si="1"/>
        <v>1248000</v>
      </c>
    </row>
    <row r="35" spans="1:6" ht="27.7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2"/>
        <v>104000</v>
      </c>
      <c r="F35" s="21">
        <f t="shared" si="1"/>
        <v>1248000</v>
      </c>
    </row>
    <row r="36" spans="1:6" ht="27" customHeight="1">
      <c r="A36" s="14"/>
      <c r="B36" s="22" t="s">
        <v>13</v>
      </c>
      <c r="C36" s="24"/>
      <c r="D36" s="24">
        <f>SUM(D24:D35)</f>
        <v>21.97</v>
      </c>
      <c r="E36" s="23">
        <f>SUM(E24:E35)</f>
        <v>2484747.44</v>
      </c>
      <c r="F36" s="23">
        <f>SUM(F24:F35)</f>
        <v>29816969.280000001</v>
      </c>
    </row>
    <row r="37" spans="1:6" ht="28.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5.75" customHeight="1">
      <c r="A39" s="12"/>
      <c r="B39" s="44"/>
      <c r="C39" s="45"/>
      <c r="D39" s="45"/>
      <c r="E39" s="45"/>
      <c r="F39" s="45"/>
    </row>
    <row r="40" spans="1:6" ht="31.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8" sqref="E8:G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42578125" customWidth="1"/>
    <col min="6" max="6" width="25.28515625" customWidth="1"/>
  </cols>
  <sheetData>
    <row r="1" spans="1:6" ht="18.75">
      <c r="E1" s="9"/>
    </row>
    <row r="2" spans="1:6" ht="18.75">
      <c r="E2" s="9" t="s">
        <v>89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67</v>
      </c>
      <c r="F5" s="10"/>
    </row>
    <row r="6" spans="1:6" ht="18.75">
      <c r="A6" s="1"/>
      <c r="B6" s="1"/>
      <c r="C6" s="1"/>
      <c r="D6" s="1"/>
      <c r="E6" s="9" t="s">
        <v>75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43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14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4.5" customHeight="1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9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0.25</v>
      </c>
      <c r="E25" s="21">
        <f t="shared" ref="E25" si="0">SUM(C25*D25)</f>
        <v>26125</v>
      </c>
      <c r="F25" s="21">
        <f t="shared" ref="F25:F35" si="1">+E25*12</f>
        <v>313500</v>
      </c>
    </row>
    <row r="26" spans="1:6" ht="27.75" customHeight="1">
      <c r="A26" s="14">
        <v>3</v>
      </c>
      <c r="B26" s="15" t="s">
        <v>7</v>
      </c>
      <c r="C26" s="21">
        <v>104500</v>
      </c>
      <c r="D26" s="14">
        <v>0.5</v>
      </c>
      <c r="E26" s="21">
        <f t="shared" ref="E26" si="2">SUM(C26*D26)</f>
        <v>52250</v>
      </c>
      <c r="F26" s="21">
        <f t="shared" si="1"/>
        <v>627000</v>
      </c>
    </row>
    <row r="27" spans="1:6" ht="30" customHeight="1">
      <c r="A27" s="14">
        <v>4</v>
      </c>
      <c r="B27" s="15" t="s">
        <v>5</v>
      </c>
      <c r="C27" s="21">
        <v>130952</v>
      </c>
      <c r="D27" s="14">
        <v>2.2400000000000002</v>
      </c>
      <c r="E27" s="21">
        <f t="shared" ref="E27:E33" si="3">SUM(C27*D27)</f>
        <v>293332.48000000004</v>
      </c>
      <c r="F27" s="21">
        <f t="shared" si="1"/>
        <v>3519989.7600000007</v>
      </c>
    </row>
    <row r="28" spans="1:6" ht="30" customHeight="1">
      <c r="A28" s="14">
        <v>5</v>
      </c>
      <c r="B28" s="15" t="s">
        <v>6</v>
      </c>
      <c r="C28" s="21">
        <v>104000</v>
      </c>
      <c r="D28" s="14">
        <v>2</v>
      </c>
      <c r="E28" s="21">
        <f t="shared" si="3"/>
        <v>208000</v>
      </c>
      <c r="F28" s="21">
        <f t="shared" si="1"/>
        <v>2496000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0.5</v>
      </c>
      <c r="E29" s="21">
        <f t="shared" si="3"/>
        <v>52250</v>
      </c>
      <c r="F29" s="21">
        <f t="shared" si="1"/>
        <v>627000</v>
      </c>
    </row>
    <row r="30" spans="1:6" ht="28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8.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8.5" customHeight="1">
      <c r="A32" s="14" t="s">
        <v>112</v>
      </c>
      <c r="B32" s="15" t="s">
        <v>98</v>
      </c>
      <c r="C32" s="21">
        <v>104000</v>
      </c>
      <c r="D32" s="14">
        <v>0.5</v>
      </c>
      <c r="E32" s="21">
        <v>52000</v>
      </c>
      <c r="F32" s="21">
        <v>156000</v>
      </c>
    </row>
    <row r="33" spans="1:6" ht="28.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7.75" customHeight="1">
      <c r="A34" s="14">
        <v>11</v>
      </c>
      <c r="B34" s="15" t="s">
        <v>64</v>
      </c>
      <c r="C34" s="21">
        <v>104000</v>
      </c>
      <c r="D34" s="14">
        <v>0.5</v>
      </c>
      <c r="E34" s="21">
        <f t="shared" ref="E34:E35" si="4">SUM(C34*D34)</f>
        <v>52000</v>
      </c>
      <c r="F34" s="21">
        <f t="shared" si="1"/>
        <v>624000</v>
      </c>
    </row>
    <row r="35" spans="1:6" ht="27.7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4"/>
        <v>104000</v>
      </c>
      <c r="F35" s="21">
        <f t="shared" si="1"/>
        <v>1248000</v>
      </c>
    </row>
    <row r="36" spans="1:6" ht="31.5" customHeight="1">
      <c r="A36" s="24"/>
      <c r="B36" s="22" t="s">
        <v>13</v>
      </c>
      <c r="C36" s="23"/>
      <c r="D36" s="24">
        <f>SUM(D24:D35)</f>
        <v>10.49</v>
      </c>
      <c r="E36" s="23">
        <f>SUM(E24:E35)</f>
        <v>1168957.48</v>
      </c>
      <c r="F36" s="23">
        <f>SUM(F24:F35)</f>
        <v>13559489.760000002</v>
      </c>
    </row>
    <row r="37" spans="1:6" ht="27.7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2.75" customHeight="1">
      <c r="A39" s="12"/>
      <c r="B39" s="50" t="s">
        <v>113</v>
      </c>
      <c r="C39" s="51"/>
      <c r="D39" s="51"/>
      <c r="E39" s="51"/>
      <c r="F39" s="51"/>
    </row>
    <row r="40" spans="1:6" ht="34.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8" sqref="E8:G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E1" s="9"/>
    </row>
    <row r="2" spans="1:6" ht="18.75">
      <c r="E2" s="9" t="s">
        <v>90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1"/>
      <c r="B6" s="1"/>
      <c r="C6" s="1"/>
      <c r="D6" s="1"/>
      <c r="E6" s="9" t="s">
        <v>76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58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4" customHeight="1">
      <c r="A24" s="14">
        <v>1</v>
      </c>
      <c r="B24" s="15" t="s">
        <v>4</v>
      </c>
      <c r="C24" s="25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8.5" customHeight="1">
      <c r="A25" s="14">
        <v>2</v>
      </c>
      <c r="B25" s="15" t="s">
        <v>11</v>
      </c>
      <c r="C25" s="25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5.5" customHeight="1">
      <c r="A26" s="14">
        <v>3</v>
      </c>
      <c r="B26" s="15" t="s">
        <v>7</v>
      </c>
      <c r="C26" s="25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5">
        <v>130952</v>
      </c>
      <c r="D27" s="14">
        <v>4.4800000000000004</v>
      </c>
      <c r="E27" s="21">
        <f t="shared" ref="E27:E35" si="3">SUM(C27*D27)</f>
        <v>586664.96000000008</v>
      </c>
      <c r="F27" s="21">
        <f t="shared" si="1"/>
        <v>7039979.5200000014</v>
      </c>
    </row>
    <row r="28" spans="1:6" ht="27" customHeight="1">
      <c r="A28" s="14">
        <v>5</v>
      </c>
      <c r="B28" s="15" t="s">
        <v>6</v>
      </c>
      <c r="C28" s="25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4.75" customHeight="1">
      <c r="A29" s="14">
        <v>6</v>
      </c>
      <c r="B29" s="15" t="s">
        <v>8</v>
      </c>
      <c r="C29" s="25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6.25" customHeight="1">
      <c r="A30" s="14">
        <v>7</v>
      </c>
      <c r="B30" s="15" t="s">
        <v>9</v>
      </c>
      <c r="C30" s="25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6.25" customHeight="1">
      <c r="A31" s="14">
        <v>8</v>
      </c>
      <c r="B31" s="15" t="s">
        <v>10</v>
      </c>
      <c r="C31" s="25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6.25" customHeight="1">
      <c r="A32" s="14" t="s">
        <v>112</v>
      </c>
      <c r="B32" s="15" t="s">
        <v>98</v>
      </c>
      <c r="C32" s="25">
        <v>104000</v>
      </c>
      <c r="D32" s="14">
        <v>0.5</v>
      </c>
      <c r="E32" s="21">
        <f t="shared" si="3"/>
        <v>52000</v>
      </c>
      <c r="F32" s="21">
        <v>156000</v>
      </c>
    </row>
    <row r="33" spans="1:6" ht="24.75" customHeight="1">
      <c r="A33" s="14">
        <v>10</v>
      </c>
      <c r="B33" s="15" t="s">
        <v>14</v>
      </c>
      <c r="C33" s="25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7" customHeight="1">
      <c r="A34" s="14">
        <v>11</v>
      </c>
      <c r="B34" s="15" t="s">
        <v>64</v>
      </c>
      <c r="C34" s="25">
        <v>104000</v>
      </c>
      <c r="D34" s="14">
        <v>0.5</v>
      </c>
      <c r="E34" s="21">
        <f t="shared" si="3"/>
        <v>52000</v>
      </c>
      <c r="F34" s="21">
        <f t="shared" si="1"/>
        <v>624000</v>
      </c>
    </row>
    <row r="35" spans="1:6" ht="27" customHeight="1">
      <c r="A35" s="14">
        <v>12</v>
      </c>
      <c r="B35" s="15" t="s">
        <v>65</v>
      </c>
      <c r="C35" s="25">
        <v>104000</v>
      </c>
      <c r="D35" s="14">
        <v>1</v>
      </c>
      <c r="E35" s="21">
        <f t="shared" si="3"/>
        <v>104000</v>
      </c>
      <c r="F35" s="21">
        <f t="shared" si="1"/>
        <v>1248000</v>
      </c>
    </row>
    <row r="36" spans="1:6" ht="24.75" customHeight="1">
      <c r="A36" s="14"/>
      <c r="B36" s="22" t="s">
        <v>13</v>
      </c>
      <c r="C36" s="26"/>
      <c r="D36" s="24">
        <f>SUM(D24:D35)</f>
        <v>16.73</v>
      </c>
      <c r="E36" s="23">
        <f>SUM(E24:E35)</f>
        <v>1879039.96</v>
      </c>
      <c r="F36" s="23">
        <f>SUM(F24:F35)</f>
        <v>22080479.520000003</v>
      </c>
    </row>
    <row r="37" spans="1:6" ht="21.7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2.75" customHeight="1">
      <c r="A39" s="12"/>
      <c r="B39" s="50" t="s">
        <v>113</v>
      </c>
      <c r="C39" s="51"/>
      <c r="D39" s="51"/>
      <c r="E39" s="51"/>
      <c r="F39" s="51"/>
    </row>
    <row r="40" spans="1:6" ht="39.7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E9" sqref="E9:G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7109375" customWidth="1"/>
  </cols>
  <sheetData>
    <row r="1" spans="1:6" ht="18.75">
      <c r="E1" s="9"/>
    </row>
    <row r="2" spans="1:6" ht="18.75">
      <c r="E2" s="9"/>
    </row>
    <row r="3" spans="1:6" ht="18.75">
      <c r="E3" s="9" t="s">
        <v>91</v>
      </c>
      <c r="F3" s="10"/>
    </row>
    <row r="4" spans="1:6" ht="18.75">
      <c r="E4" s="9" t="s">
        <v>0</v>
      </c>
      <c r="F4" s="10"/>
    </row>
    <row r="5" spans="1:6" ht="18.75">
      <c r="E5" s="9" t="s">
        <v>1</v>
      </c>
      <c r="F5" s="10"/>
    </row>
    <row r="6" spans="1:6" ht="18.75">
      <c r="A6" s="1"/>
      <c r="B6" s="1"/>
      <c r="C6" s="1"/>
      <c r="D6" s="1"/>
      <c r="E6" s="9" t="s">
        <v>67</v>
      </c>
      <c r="F6" s="10"/>
    </row>
    <row r="7" spans="1:6" ht="18.75">
      <c r="A7" s="6"/>
      <c r="B7" s="6"/>
      <c r="C7" s="6"/>
      <c r="D7" s="8"/>
      <c r="E7" s="9" t="s">
        <v>68</v>
      </c>
      <c r="F7" s="10"/>
    </row>
    <row r="8" spans="1:6" ht="17.25">
      <c r="A8" s="6"/>
      <c r="B8" s="6"/>
      <c r="C8" s="6"/>
      <c r="D8" s="8"/>
      <c r="E8" s="7"/>
      <c r="F8" s="8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20.25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63</v>
      </c>
      <c r="B18" s="43"/>
      <c r="C18" s="43"/>
      <c r="D18" s="43"/>
      <c r="E18" s="43"/>
      <c r="F18" s="8"/>
    </row>
    <row r="19" spans="1:6" ht="20.25">
      <c r="A19" s="30"/>
      <c r="B19" s="30"/>
      <c r="C19" s="11" t="s">
        <v>16</v>
      </c>
      <c r="D19" s="30"/>
      <c r="E19" s="30"/>
      <c r="F19" s="8"/>
    </row>
    <row r="20" spans="1:6" ht="20.25">
      <c r="A20" s="29"/>
      <c r="B20" s="29"/>
      <c r="C20" s="8"/>
      <c r="D20" s="29"/>
      <c r="E20" s="29"/>
      <c r="F20" s="8"/>
    </row>
    <row r="21" spans="1:6" ht="20.25">
      <c r="A21" s="3"/>
      <c r="B21" s="12" t="s">
        <v>22</v>
      </c>
      <c r="C21" s="17">
        <v>18</v>
      </c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20.25">
      <c r="A23" s="12"/>
      <c r="B23" s="3"/>
      <c r="C23" s="3"/>
      <c r="D23" s="3"/>
      <c r="E23" s="3"/>
      <c r="F23" s="8"/>
    </row>
    <row r="24" spans="1:6" ht="20.25">
      <c r="A24" s="12"/>
      <c r="B24" s="3"/>
      <c r="C24" s="3"/>
      <c r="D24" s="3"/>
      <c r="E24" s="3"/>
      <c r="F24" s="8"/>
    </row>
    <row r="25" spans="1:6" ht="60.75">
      <c r="A25" s="13" t="s">
        <v>3</v>
      </c>
      <c r="B25" s="13" t="s">
        <v>17</v>
      </c>
      <c r="C25" s="13" t="s">
        <v>18</v>
      </c>
      <c r="D25" s="13" t="s">
        <v>19</v>
      </c>
      <c r="E25" s="13" t="s">
        <v>23</v>
      </c>
      <c r="F25" s="13" t="s">
        <v>26</v>
      </c>
    </row>
    <row r="26" spans="1:6" ht="32.25" customHeight="1">
      <c r="A26" s="14">
        <v>1</v>
      </c>
      <c r="B26" s="15" t="s">
        <v>4</v>
      </c>
      <c r="C26" s="21">
        <v>121000</v>
      </c>
      <c r="D26" s="14">
        <v>1</v>
      </c>
      <c r="E26" s="21">
        <f t="shared" ref="E26:E36" si="0">SUM(C26*D26)</f>
        <v>121000</v>
      </c>
      <c r="F26" s="21">
        <f>+E26*12</f>
        <v>1452000</v>
      </c>
    </row>
    <row r="27" spans="1:6" ht="32.25" customHeight="1">
      <c r="A27" s="14">
        <v>2</v>
      </c>
      <c r="B27" s="15" t="s">
        <v>11</v>
      </c>
      <c r="C27" s="21">
        <v>104500</v>
      </c>
      <c r="D27" s="14">
        <v>0.5</v>
      </c>
      <c r="E27" s="21">
        <f t="shared" si="0"/>
        <v>52250</v>
      </c>
      <c r="F27" s="21">
        <f t="shared" ref="F27:F36" si="1">+E27*12</f>
        <v>627000</v>
      </c>
    </row>
    <row r="28" spans="1:6" ht="30" customHeight="1">
      <c r="A28" s="14">
        <v>3</v>
      </c>
      <c r="B28" s="15" t="s">
        <v>7</v>
      </c>
      <c r="C28" s="21">
        <v>104500</v>
      </c>
      <c r="D28" s="14">
        <v>0.75</v>
      </c>
      <c r="E28" s="21">
        <f t="shared" si="0"/>
        <v>78375</v>
      </c>
      <c r="F28" s="21">
        <f t="shared" si="1"/>
        <v>940500</v>
      </c>
    </row>
    <row r="29" spans="1:6" ht="30.75" customHeight="1">
      <c r="A29" s="14">
        <v>4</v>
      </c>
      <c r="B29" s="15" t="s">
        <v>5</v>
      </c>
      <c r="C29" s="21">
        <v>130952</v>
      </c>
      <c r="D29" s="14">
        <v>3.36</v>
      </c>
      <c r="E29" s="21">
        <f t="shared" si="0"/>
        <v>439998.71999999997</v>
      </c>
      <c r="F29" s="21">
        <f t="shared" si="1"/>
        <v>5279984.6399999997</v>
      </c>
    </row>
    <row r="30" spans="1:6" ht="28.5" customHeight="1">
      <c r="A30" s="14">
        <v>5</v>
      </c>
      <c r="B30" s="15" t="s">
        <v>6</v>
      </c>
      <c r="C30" s="21">
        <v>104000</v>
      </c>
      <c r="D30" s="14">
        <v>3</v>
      </c>
      <c r="E30" s="21">
        <f t="shared" si="0"/>
        <v>312000</v>
      </c>
      <c r="F30" s="21">
        <f t="shared" si="1"/>
        <v>3744000</v>
      </c>
    </row>
    <row r="31" spans="1:6" ht="27.75" customHeight="1">
      <c r="A31" s="14">
        <v>6</v>
      </c>
      <c r="B31" s="15" t="s">
        <v>8</v>
      </c>
      <c r="C31" s="21">
        <v>104500</v>
      </c>
      <c r="D31" s="14">
        <v>0.75</v>
      </c>
      <c r="E31" s="21">
        <f t="shared" si="0"/>
        <v>78375</v>
      </c>
      <c r="F31" s="21">
        <f t="shared" si="1"/>
        <v>940500</v>
      </c>
    </row>
    <row r="32" spans="1:6" ht="28.5" customHeight="1">
      <c r="A32" s="14">
        <v>7</v>
      </c>
      <c r="B32" s="15" t="s">
        <v>9</v>
      </c>
      <c r="C32" s="21">
        <v>104000</v>
      </c>
      <c r="D32" s="14">
        <v>1</v>
      </c>
      <c r="E32" s="21">
        <f t="shared" si="0"/>
        <v>104000</v>
      </c>
      <c r="F32" s="21">
        <f t="shared" si="1"/>
        <v>1248000</v>
      </c>
    </row>
    <row r="33" spans="1:6" ht="28.5" customHeight="1">
      <c r="A33" s="14">
        <v>8</v>
      </c>
      <c r="B33" s="15" t="s">
        <v>10</v>
      </c>
      <c r="C33" s="21">
        <v>104000</v>
      </c>
      <c r="D33" s="14">
        <v>0.5</v>
      </c>
      <c r="E33" s="21">
        <f t="shared" si="0"/>
        <v>52000</v>
      </c>
      <c r="F33" s="21">
        <f t="shared" si="1"/>
        <v>624000</v>
      </c>
    </row>
    <row r="34" spans="1:6" ht="30" customHeight="1">
      <c r="A34" s="14">
        <v>9</v>
      </c>
      <c r="B34" s="15" t="s">
        <v>14</v>
      </c>
      <c r="C34" s="21">
        <v>104000</v>
      </c>
      <c r="D34" s="14">
        <v>0.5</v>
      </c>
      <c r="E34" s="21">
        <f t="shared" si="0"/>
        <v>52000</v>
      </c>
      <c r="F34" s="21">
        <f t="shared" si="1"/>
        <v>624000</v>
      </c>
    </row>
    <row r="35" spans="1:6" ht="30" customHeight="1">
      <c r="A35" s="14">
        <v>10</v>
      </c>
      <c r="B35" s="15" t="s">
        <v>64</v>
      </c>
      <c r="C35" s="21">
        <v>104000</v>
      </c>
      <c r="D35" s="14">
        <v>0.5</v>
      </c>
      <c r="E35" s="21">
        <f t="shared" si="0"/>
        <v>52000</v>
      </c>
      <c r="F35" s="21">
        <f t="shared" si="1"/>
        <v>624000</v>
      </c>
    </row>
    <row r="36" spans="1:6" ht="30" customHeight="1">
      <c r="A36" s="14">
        <v>11</v>
      </c>
      <c r="B36" s="15" t="s">
        <v>65</v>
      </c>
      <c r="C36" s="21">
        <v>104000</v>
      </c>
      <c r="D36" s="14">
        <v>1</v>
      </c>
      <c r="E36" s="21">
        <f t="shared" si="0"/>
        <v>104000</v>
      </c>
      <c r="F36" s="21">
        <f t="shared" si="1"/>
        <v>1248000</v>
      </c>
    </row>
    <row r="37" spans="1:6" ht="27.75" customHeight="1">
      <c r="A37" s="24"/>
      <c r="B37" s="22" t="s">
        <v>13</v>
      </c>
      <c r="C37" s="24"/>
      <c r="D37" s="24">
        <f>SUM(D26:D36)</f>
        <v>12.86</v>
      </c>
      <c r="E37" s="23">
        <f>SUM(E26:E36)</f>
        <v>1445998.72</v>
      </c>
      <c r="F37" s="23">
        <f>SUM(F26:F36)</f>
        <v>17351984.640000001</v>
      </c>
    </row>
    <row r="38" spans="1:6" ht="20.25">
      <c r="A38" s="32"/>
      <c r="B38" s="18"/>
      <c r="C38" s="32"/>
      <c r="D38" s="32"/>
      <c r="E38" s="19"/>
      <c r="F38" s="32"/>
    </row>
    <row r="39" spans="1:6" ht="20.25">
      <c r="A39" s="32"/>
      <c r="B39" s="18"/>
      <c r="C39" s="32"/>
      <c r="D39" s="32"/>
      <c r="E39" s="19"/>
      <c r="F39" s="32"/>
    </row>
    <row r="40" spans="1:6" ht="39" customHeight="1">
      <c r="A40" s="16"/>
      <c r="B40" s="44"/>
      <c r="C40" s="45"/>
      <c r="D40" s="45"/>
      <c r="E40" s="45"/>
      <c r="F40" s="45"/>
    </row>
    <row r="41" spans="1:6" ht="20.25">
      <c r="A41" s="12"/>
      <c r="B41" s="12"/>
      <c r="C41" s="12"/>
      <c r="D41" s="12"/>
      <c r="E41" s="3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 ht="20.25">
      <c r="A48" s="12"/>
      <c r="B48" s="3"/>
      <c r="C48" s="3"/>
      <c r="D48" s="3"/>
      <c r="E48" s="12"/>
      <c r="F48" s="8"/>
    </row>
    <row r="49" spans="1:6">
      <c r="A49" s="8"/>
      <c r="B49" s="8"/>
      <c r="C49" s="8"/>
      <c r="D49" s="8"/>
      <c r="E49" s="8"/>
      <c r="F49" s="8"/>
    </row>
    <row r="50" spans="1:6" ht="16.5">
      <c r="A50" s="8"/>
      <c r="B50" s="8"/>
      <c r="C50" s="8"/>
      <c r="D50" s="8"/>
      <c r="E50" s="4"/>
      <c r="F50" s="8"/>
    </row>
    <row r="51" spans="1:6" ht="16.5">
      <c r="A51" s="8"/>
      <c r="B51" s="8"/>
      <c r="C51" s="8"/>
      <c r="D51" s="8"/>
      <c r="E51" s="4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8" sqref="E8:G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" customWidth="1"/>
    <col min="6" max="6" width="23.5703125" customWidth="1"/>
  </cols>
  <sheetData>
    <row r="1" spans="1:6" ht="18.75">
      <c r="E1" s="9"/>
    </row>
    <row r="2" spans="1:6" ht="18.75">
      <c r="E2" s="9" t="s">
        <v>92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67</v>
      </c>
      <c r="F5" s="10"/>
    </row>
    <row r="6" spans="1:6" ht="18.75">
      <c r="A6" s="1"/>
      <c r="B6" s="1"/>
      <c r="C6" s="1"/>
      <c r="D6" s="1"/>
      <c r="E6" s="9" t="s">
        <v>76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44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18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21</v>
      </c>
      <c r="F23" s="13" t="s">
        <v>27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5" si="0">+E25*12</f>
        <v>627000</v>
      </c>
    </row>
    <row r="26" spans="1:6" ht="27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9" si="1">SUM(C26*D26)</f>
        <v>78375</v>
      </c>
      <c r="F26" s="21">
        <f t="shared" si="0"/>
        <v>940500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5.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:E35" si="2">SUM(C30*D30)</f>
        <v>104000</v>
      </c>
      <c r="F30" s="21">
        <f t="shared" si="0"/>
        <v>1248000</v>
      </c>
    </row>
    <row r="31" spans="1:6" ht="23.2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3.25" customHeight="1">
      <c r="A32" s="14" t="s">
        <v>112</v>
      </c>
      <c r="B32" s="15" t="s">
        <v>98</v>
      </c>
      <c r="C32" s="21">
        <v>104000</v>
      </c>
      <c r="D32" s="14">
        <v>0.5</v>
      </c>
      <c r="E32" s="21">
        <f t="shared" si="2"/>
        <v>52000</v>
      </c>
      <c r="F32" s="21">
        <v>156000</v>
      </c>
    </row>
    <row r="33" spans="1:6" ht="24.7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</row>
    <row r="34" spans="1:6" ht="25.5" customHeight="1">
      <c r="A34" s="14">
        <v>11</v>
      </c>
      <c r="B34" s="15" t="s">
        <v>64</v>
      </c>
      <c r="C34" s="21">
        <v>104000</v>
      </c>
      <c r="D34" s="14">
        <v>0.5</v>
      </c>
      <c r="E34" s="21">
        <f t="shared" si="2"/>
        <v>52000</v>
      </c>
      <c r="F34" s="21">
        <f t="shared" si="0"/>
        <v>624000</v>
      </c>
    </row>
    <row r="35" spans="1:6" ht="25.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2"/>
        <v>104000</v>
      </c>
      <c r="F35" s="21">
        <f t="shared" si="0"/>
        <v>1248000</v>
      </c>
    </row>
    <row r="36" spans="1:6" ht="25.5" customHeight="1">
      <c r="A36" s="14"/>
      <c r="B36" s="22" t="s">
        <v>13</v>
      </c>
      <c r="C36" s="27"/>
      <c r="D36" s="24">
        <f>SUM(D24:D35)</f>
        <v>13.36</v>
      </c>
      <c r="E36" s="23">
        <f>SUM(E24:E35)</f>
        <v>1497998.72</v>
      </c>
      <c r="F36" s="23">
        <f>SUM(F24:F35)</f>
        <v>17507984.640000001</v>
      </c>
    </row>
    <row r="37" spans="1:6" ht="24" customHeight="1">
      <c r="A37" s="33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5" customHeight="1">
      <c r="A39" s="12"/>
      <c r="B39" s="50" t="s">
        <v>113</v>
      </c>
      <c r="C39" s="51"/>
      <c r="D39" s="51"/>
      <c r="E39" s="51"/>
      <c r="F39" s="51"/>
    </row>
    <row r="40" spans="1:6" ht="36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J50"/>
  <sheetViews>
    <sheetView zoomScaleSheetLayoutView="100" workbookViewId="0">
      <selection activeCell="E8" sqref="E8:G13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5" width="24.28515625" customWidth="1"/>
    <col min="6" max="6" width="24.42578125" customWidth="1"/>
  </cols>
  <sheetData>
    <row r="1" spans="1:6" ht="18.75">
      <c r="E1" s="9"/>
    </row>
    <row r="2" spans="1:6" ht="18.75">
      <c r="E2" s="9" t="s">
        <v>93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1"/>
      <c r="B6" s="1"/>
      <c r="C6" s="1"/>
      <c r="D6" s="1"/>
      <c r="E6" s="9" t="s">
        <v>69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10" ht="20.25">
      <c r="A17" s="42"/>
      <c r="B17" s="42"/>
      <c r="C17" s="42"/>
      <c r="D17" s="42"/>
      <c r="E17" s="42"/>
      <c r="F17" s="8"/>
    </row>
    <row r="18" spans="1:10" ht="20.25">
      <c r="A18" s="43" t="s">
        <v>59</v>
      </c>
      <c r="B18" s="43"/>
      <c r="C18" s="43"/>
      <c r="D18" s="43"/>
      <c r="E18" s="43"/>
      <c r="F18" s="8"/>
    </row>
    <row r="19" spans="1:10" ht="20.25">
      <c r="A19" s="29"/>
      <c r="B19" s="29"/>
      <c r="C19" s="11" t="s">
        <v>16</v>
      </c>
      <c r="D19" s="29"/>
      <c r="E19" s="29"/>
      <c r="F19" s="8"/>
    </row>
    <row r="20" spans="1:10" ht="20.25">
      <c r="A20" s="3"/>
      <c r="B20" s="12" t="s">
        <v>20</v>
      </c>
      <c r="C20" s="17">
        <v>25</v>
      </c>
      <c r="D20" s="3"/>
      <c r="E20" s="3"/>
      <c r="F20" s="8"/>
    </row>
    <row r="21" spans="1:10" ht="20.25">
      <c r="A21" s="12"/>
      <c r="B21" s="3"/>
      <c r="C21" s="3"/>
      <c r="D21" s="3"/>
      <c r="E21" s="3"/>
      <c r="F21" s="8"/>
    </row>
    <row r="22" spans="1:10" ht="20.25">
      <c r="A22" s="12"/>
      <c r="B22" s="3"/>
      <c r="C22" s="3"/>
      <c r="D22" s="3"/>
      <c r="E22" s="3"/>
      <c r="F22" s="8"/>
    </row>
    <row r="23" spans="1:10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24</v>
      </c>
      <c r="F23" s="13" t="s">
        <v>28</v>
      </c>
    </row>
    <row r="24" spans="1:10" ht="33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10" ht="30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10" ht="32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5" si="2">SUM(C26*D26)</f>
        <v>130625</v>
      </c>
      <c r="F26" s="21">
        <f t="shared" si="1"/>
        <v>1567500</v>
      </c>
    </row>
    <row r="27" spans="1:10" ht="31.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2" si="3">SUM(C27*D27)</f>
        <v>733331.2</v>
      </c>
      <c r="F27" s="21">
        <f t="shared" si="1"/>
        <v>8799974.3999999985</v>
      </c>
    </row>
    <row r="28" spans="1:10" ht="28.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10" ht="28.5" customHeight="1">
      <c r="A29" s="14">
        <v>6</v>
      </c>
      <c r="B29" s="15" t="s">
        <v>12</v>
      </c>
      <c r="C29" s="21">
        <v>104000</v>
      </c>
      <c r="D29" s="14">
        <v>0.25</v>
      </c>
      <c r="E29" s="21">
        <f t="shared" si="3"/>
        <v>26000</v>
      </c>
      <c r="F29" s="21">
        <f t="shared" si="1"/>
        <v>312000</v>
      </c>
    </row>
    <row r="30" spans="1:10" ht="27.75" customHeight="1">
      <c r="A30" s="14">
        <v>7</v>
      </c>
      <c r="B30" s="15" t="s">
        <v>8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10" ht="30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  <c r="J31" s="5"/>
    </row>
    <row r="32" spans="1:10" ht="29.2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30.7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1"/>
        <v>624000</v>
      </c>
    </row>
    <row r="34" spans="1:6" ht="39.75" customHeight="1">
      <c r="A34" s="14">
        <v>11</v>
      </c>
      <c r="B34" s="15" t="s">
        <v>64</v>
      </c>
      <c r="C34" s="21">
        <v>104000</v>
      </c>
      <c r="D34" s="14">
        <v>0.5</v>
      </c>
      <c r="E34" s="21">
        <f t="shared" si="2"/>
        <v>52000</v>
      </c>
      <c r="F34" s="21">
        <f t="shared" si="1"/>
        <v>624000</v>
      </c>
    </row>
    <row r="35" spans="1:6" ht="39.7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2"/>
        <v>104000</v>
      </c>
      <c r="F35" s="21">
        <f t="shared" si="1"/>
        <v>1248000</v>
      </c>
    </row>
    <row r="36" spans="1:6" ht="31.5" customHeight="1">
      <c r="A36" s="14"/>
      <c r="B36" s="22" t="s">
        <v>13</v>
      </c>
      <c r="C36" s="24"/>
      <c r="D36" s="24">
        <f>SUM(D24:D35)</f>
        <v>19.100000000000001</v>
      </c>
      <c r="E36" s="23">
        <f>SUM(E24:E35)</f>
        <v>2155956.2000000002</v>
      </c>
      <c r="F36" s="23">
        <f>SUM(F24:F35)</f>
        <v>25871474.399999999</v>
      </c>
    </row>
    <row r="37" spans="1:6" ht="24.7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3.5" customHeight="1">
      <c r="A39" s="12"/>
      <c r="B39" s="44"/>
      <c r="C39" s="45"/>
      <c r="D39" s="45"/>
      <c r="E39" s="45"/>
      <c r="F39" s="45"/>
    </row>
    <row r="40" spans="1:6" ht="36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topLeftCell="A28" zoomScaleSheetLayoutView="100" workbookViewId="0">
      <selection activeCell="F45" sqref="F4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A1" s="1"/>
      <c r="B1" s="1"/>
      <c r="C1" s="1"/>
      <c r="D1" s="1"/>
      <c r="E1" s="9"/>
    </row>
    <row r="2" spans="1:6" ht="18.75">
      <c r="A2" s="1"/>
      <c r="B2" s="1"/>
      <c r="C2" s="1"/>
      <c r="D2" s="1"/>
      <c r="E2" s="9" t="s">
        <v>31</v>
      </c>
      <c r="F2" s="10"/>
    </row>
    <row r="3" spans="1:6" ht="18.75">
      <c r="A3" s="1"/>
      <c r="B3" s="1"/>
      <c r="C3" s="1"/>
      <c r="D3" s="1"/>
      <c r="E3" s="9" t="s">
        <v>0</v>
      </c>
      <c r="F3" s="10"/>
    </row>
    <row r="4" spans="1:6" ht="18.75">
      <c r="A4" s="1"/>
      <c r="B4" s="1"/>
      <c r="C4" s="1"/>
      <c r="D4" s="1"/>
      <c r="E4" s="9" t="s">
        <v>1</v>
      </c>
      <c r="F4" s="10"/>
    </row>
    <row r="5" spans="1:6" ht="18.75">
      <c r="A5" s="1"/>
      <c r="B5" s="1"/>
      <c r="C5" s="1"/>
      <c r="D5" s="1"/>
      <c r="E5" s="9" t="s">
        <v>67</v>
      </c>
      <c r="F5" s="10"/>
    </row>
    <row r="6" spans="1:6" ht="18.75">
      <c r="A6" s="1"/>
      <c r="B6" s="1"/>
      <c r="C6" s="1"/>
      <c r="D6" s="1"/>
      <c r="E6" s="9" t="s">
        <v>75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4.2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51</v>
      </c>
      <c r="B18" s="43"/>
      <c r="C18" s="43"/>
      <c r="D18" s="43"/>
      <c r="E18" s="43"/>
      <c r="F18" s="8"/>
    </row>
    <row r="19" spans="1:6" ht="20.25">
      <c r="A19" s="28"/>
      <c r="B19" s="28"/>
      <c r="C19" s="11" t="s">
        <v>16</v>
      </c>
      <c r="D19" s="28"/>
      <c r="E19" s="28"/>
      <c r="F19" s="8"/>
    </row>
    <row r="20" spans="1:6" ht="20.25">
      <c r="A20" s="3"/>
      <c r="B20" s="12" t="s">
        <v>20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+C24*D24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SUM(D25*C25)</f>
        <v>104500</v>
      </c>
      <c r="F25" s="21">
        <f t="shared" ref="F25:F36" si="0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6" si="1">SUM(D26*C26)</f>
        <v>130625</v>
      </c>
      <c r="F26" s="21">
        <f t="shared" si="0"/>
        <v>1567500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>SUM(D27*C27)</f>
        <v>733331.2</v>
      </c>
      <c r="F27" s="21">
        <f t="shared" si="0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6" ht="25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5.5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1"/>
        <v>52000</v>
      </c>
      <c r="F30" s="21">
        <v>156000</v>
      </c>
    </row>
    <row r="31" spans="1:6" ht="24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1"/>
        <v>26000</v>
      </c>
      <c r="F31" s="21">
        <f t="shared" si="0"/>
        <v>312000</v>
      </c>
    </row>
    <row r="32" spans="1:6" ht="26.2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1"/>
        <v>104000</v>
      </c>
      <c r="F32" s="21">
        <f t="shared" si="0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1"/>
        <v>104000</v>
      </c>
      <c r="F33" s="21">
        <f t="shared" si="0"/>
        <v>1248000</v>
      </c>
    </row>
    <row r="34" spans="1:6" ht="25.5" customHeight="1">
      <c r="A34" s="14">
        <v>11</v>
      </c>
      <c r="B34" s="15" t="s">
        <v>64</v>
      </c>
      <c r="C34" s="21">
        <v>104000</v>
      </c>
      <c r="D34" s="14">
        <v>0.5</v>
      </c>
      <c r="E34" s="21">
        <f t="shared" si="1"/>
        <v>52000</v>
      </c>
      <c r="F34" s="21">
        <f t="shared" si="0"/>
        <v>624000</v>
      </c>
    </row>
    <row r="35" spans="1:6" ht="25.5" customHeight="1">
      <c r="A35" s="14">
        <v>12</v>
      </c>
      <c r="B35" s="15" t="s">
        <v>14</v>
      </c>
      <c r="C35" s="21">
        <v>104000</v>
      </c>
      <c r="D35" s="14">
        <v>0.5</v>
      </c>
      <c r="E35" s="21">
        <f t="shared" si="1"/>
        <v>52000</v>
      </c>
      <c r="F35" s="21">
        <f t="shared" si="0"/>
        <v>624000</v>
      </c>
    </row>
    <row r="36" spans="1:6" ht="25.5" customHeight="1">
      <c r="A36" s="14">
        <v>13</v>
      </c>
      <c r="B36" s="15" t="s">
        <v>65</v>
      </c>
      <c r="C36" s="21">
        <v>104000</v>
      </c>
      <c r="D36" s="14">
        <v>1</v>
      </c>
      <c r="E36" s="21">
        <f t="shared" si="1"/>
        <v>104000</v>
      </c>
      <c r="F36" s="21">
        <f t="shared" si="0"/>
        <v>1248000</v>
      </c>
    </row>
    <row r="37" spans="1:6" ht="25.5" customHeight="1">
      <c r="A37" s="14"/>
      <c r="B37" s="22" t="s">
        <v>13</v>
      </c>
      <c r="C37" s="24"/>
      <c r="D37" s="24">
        <f>SUM(D24:D36)</f>
        <v>19.600000000000001</v>
      </c>
      <c r="E37" s="23">
        <f>SUM(E24:E36)</f>
        <v>2207956.2000000002</v>
      </c>
      <c r="F37" s="23">
        <f>SUM(F24:F36)</f>
        <v>26027474.399999999</v>
      </c>
    </row>
    <row r="38" spans="1:6" ht="22.5" customHeight="1">
      <c r="A38" s="16"/>
      <c r="B38" s="16"/>
      <c r="C38" s="16"/>
      <c r="D38" s="16"/>
      <c r="E38" s="16"/>
      <c r="F38" s="8"/>
    </row>
    <row r="39" spans="1:6" ht="20.25">
      <c r="A39" s="12"/>
      <c r="B39" s="44"/>
      <c r="C39" s="45"/>
      <c r="D39" s="45"/>
      <c r="E39" s="45"/>
      <c r="F39" s="45"/>
    </row>
    <row r="40" spans="1:6" ht="41.25" customHeight="1">
      <c r="A40" s="12"/>
      <c r="B40" s="50" t="s">
        <v>103</v>
      </c>
      <c r="C40" s="51"/>
      <c r="D40" s="51"/>
      <c r="E40" s="51"/>
      <c r="F40" s="51"/>
    </row>
    <row r="41" spans="1:6" ht="24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B39:F39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G15" sqref="G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4.7109375" customWidth="1"/>
    <col min="6" max="6" width="23.85546875" customWidth="1"/>
  </cols>
  <sheetData>
    <row r="1" spans="1:6" ht="18.75">
      <c r="E1" s="9"/>
    </row>
    <row r="2" spans="1:6" ht="18.75">
      <c r="E2" s="9" t="s">
        <v>79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77</v>
      </c>
      <c r="F5" s="10"/>
    </row>
    <row r="6" spans="1:6" ht="18.75">
      <c r="A6" s="1"/>
      <c r="B6" s="1"/>
      <c r="C6" s="1"/>
      <c r="D6" s="1"/>
      <c r="E6" s="9" t="s">
        <v>75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60</v>
      </c>
      <c r="B18" s="43"/>
      <c r="C18" s="43"/>
      <c r="D18" s="43"/>
      <c r="E18" s="43"/>
      <c r="F18" s="8"/>
    </row>
    <row r="19" spans="1:6" ht="27.75" customHeight="1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29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4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8" si="1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" si="2">SUM(C26*D26)</f>
        <v>156750</v>
      </c>
      <c r="F26" s="21">
        <f t="shared" si="1"/>
        <v>1881000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ref="E27:E37" si="3">SUM(C27*D27)</f>
        <v>879997.43999999994</v>
      </c>
      <c r="F27" s="21">
        <f t="shared" si="1"/>
        <v>10559969.279999999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4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3"/>
        <v>52000</v>
      </c>
      <c r="F30" s="21">
        <v>156000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1"/>
        <v>312000</v>
      </c>
    </row>
    <row r="32" spans="1:6" ht="26.2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3.2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3.25" customHeight="1">
      <c r="A34" s="14" t="s">
        <v>101</v>
      </c>
      <c r="B34" s="15" t="s">
        <v>98</v>
      </c>
      <c r="C34" s="21">
        <v>104000</v>
      </c>
      <c r="D34" s="14">
        <v>0.5</v>
      </c>
      <c r="E34" s="21">
        <f t="shared" si="3"/>
        <v>52000</v>
      </c>
      <c r="F34" s="21">
        <v>156000</v>
      </c>
    </row>
    <row r="35" spans="1:6" ht="25.5" customHeight="1">
      <c r="A35" s="14">
        <v>12</v>
      </c>
      <c r="B35" s="15" t="s">
        <v>14</v>
      </c>
      <c r="C35" s="21">
        <v>104000</v>
      </c>
      <c r="D35" s="14">
        <v>0.5</v>
      </c>
      <c r="E35" s="21">
        <f t="shared" si="3"/>
        <v>52000</v>
      </c>
      <c r="F35" s="21">
        <f t="shared" si="1"/>
        <v>624000</v>
      </c>
    </row>
    <row r="36" spans="1:6" ht="24.75" customHeight="1">
      <c r="A36" s="14">
        <v>13</v>
      </c>
      <c r="B36" s="15" t="s">
        <v>64</v>
      </c>
      <c r="C36" s="21">
        <v>104000</v>
      </c>
      <c r="D36" s="14">
        <v>1</v>
      </c>
      <c r="E36" s="21">
        <f t="shared" si="3"/>
        <v>104000</v>
      </c>
      <c r="F36" s="21">
        <f t="shared" si="1"/>
        <v>1248000</v>
      </c>
    </row>
    <row r="37" spans="1:6" ht="24.75" customHeight="1">
      <c r="A37" s="14">
        <v>14</v>
      </c>
      <c r="B37" s="15" t="s">
        <v>65</v>
      </c>
      <c r="C37" s="21">
        <v>104000</v>
      </c>
      <c r="D37" s="14">
        <v>1</v>
      </c>
      <c r="E37" s="21">
        <f t="shared" si="3"/>
        <v>104000</v>
      </c>
      <c r="F37" s="21">
        <f t="shared" si="1"/>
        <v>1248000</v>
      </c>
    </row>
    <row r="38" spans="1:6" ht="27" customHeight="1">
      <c r="A38" s="14"/>
      <c r="B38" s="22" t="s">
        <v>13</v>
      </c>
      <c r="C38" s="24"/>
      <c r="D38" s="24">
        <f>SUM(D24:D37)</f>
        <v>22.97</v>
      </c>
      <c r="E38" s="23">
        <f>SUM(E24:E37)</f>
        <v>2588747.44</v>
      </c>
      <c r="F38" s="23">
        <f t="shared" si="1"/>
        <v>31064969.280000001</v>
      </c>
    </row>
    <row r="39" spans="1:6" ht="32.25" customHeight="1">
      <c r="A39" s="16"/>
      <c r="B39" s="16"/>
      <c r="C39" s="16"/>
      <c r="D39" s="16"/>
      <c r="E39" s="16"/>
      <c r="F39" s="8"/>
    </row>
    <row r="40" spans="1:6" ht="20.25">
      <c r="A40" s="12"/>
      <c r="B40" s="12"/>
      <c r="C40" s="12"/>
      <c r="D40" s="12"/>
      <c r="E40" s="3"/>
      <c r="F40" s="8"/>
    </row>
    <row r="41" spans="1:6" ht="42" customHeight="1">
      <c r="A41" s="12"/>
      <c r="B41" s="50" t="s">
        <v>110</v>
      </c>
      <c r="C41" s="51"/>
      <c r="D41" s="51"/>
      <c r="E41" s="51"/>
      <c r="F41" s="51"/>
    </row>
    <row r="42" spans="1:6" ht="39.75" customHeight="1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E7" sqref="E7:G1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5" width="23.7109375" customWidth="1"/>
    <col min="6" max="6" width="24.28515625" customWidth="1"/>
  </cols>
  <sheetData>
    <row r="1" spans="1:6" ht="18.75">
      <c r="E1" s="9"/>
    </row>
    <row r="2" spans="1:6" ht="18.75">
      <c r="E2" s="9" t="s">
        <v>78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6"/>
      <c r="B6" s="6"/>
      <c r="C6" s="6"/>
      <c r="D6" s="6"/>
      <c r="E6" s="9" t="s">
        <v>74</v>
      </c>
      <c r="F6" s="10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45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81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29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 t="shared" ref="E24" si="0">SUM(C24*D24)</f>
        <v>121000</v>
      </c>
      <c r="F24" s="21">
        <f>E24*12</f>
        <v>1452000</v>
      </c>
    </row>
    <row r="25" spans="1:6" ht="28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:E26" si="1">SUM(C25*D25)</f>
        <v>104500</v>
      </c>
      <c r="F25" s="21">
        <f t="shared" ref="F25:F36" si="2">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si="1"/>
        <v>130625</v>
      </c>
      <c r="F26" s="21">
        <f t="shared" si="2"/>
        <v>1567500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3" si="3">SUM(C27*D27)</f>
        <v>733331.2</v>
      </c>
      <c r="F27" s="21">
        <f t="shared" si="2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2"/>
        <v>6240000</v>
      </c>
    </row>
    <row r="29" spans="1:6" ht="27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2"/>
        <v>1254000</v>
      </c>
    </row>
    <row r="30" spans="1:6" ht="25.5" customHeight="1">
      <c r="A30" s="14">
        <v>7</v>
      </c>
      <c r="B30" s="15" t="s">
        <v>12</v>
      </c>
      <c r="C30" s="21">
        <v>104500</v>
      </c>
      <c r="D30" s="14">
        <v>0.25</v>
      </c>
      <c r="E30" s="21">
        <f t="shared" si="3"/>
        <v>26125</v>
      </c>
      <c r="F30" s="21">
        <f t="shared" si="2"/>
        <v>313500</v>
      </c>
    </row>
    <row r="31" spans="1:6" ht="25.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2"/>
        <v>1248000</v>
      </c>
    </row>
    <row r="32" spans="1:6" ht="25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2"/>
        <v>1248000</v>
      </c>
    </row>
    <row r="33" spans="1:6" ht="25.5" customHeight="1">
      <c r="A33" s="14" t="s">
        <v>115</v>
      </c>
      <c r="B33" s="15" t="s">
        <v>98</v>
      </c>
      <c r="C33" s="21">
        <v>104000</v>
      </c>
      <c r="D33" s="14">
        <v>0.5</v>
      </c>
      <c r="E33" s="21">
        <f t="shared" si="3"/>
        <v>52000</v>
      </c>
      <c r="F33" s="21">
        <v>156000</v>
      </c>
    </row>
    <row r="34" spans="1:6" ht="26.25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ref="E34:E37" si="4">SUM(C34*D34)</f>
        <v>52000</v>
      </c>
      <c r="F34" s="21">
        <f t="shared" si="2"/>
        <v>624000</v>
      </c>
    </row>
    <row r="35" spans="1:6" ht="25.5" customHeight="1">
      <c r="A35" s="14">
        <v>12</v>
      </c>
      <c r="B35" s="15" t="s">
        <v>64</v>
      </c>
      <c r="C35" s="21">
        <v>104000</v>
      </c>
      <c r="D35" s="14">
        <v>1</v>
      </c>
      <c r="E35" s="21">
        <f t="shared" si="4"/>
        <v>104000</v>
      </c>
      <c r="F35" s="21">
        <f t="shared" si="2"/>
        <v>1248000</v>
      </c>
    </row>
    <row r="36" spans="1:6" ht="25.5" customHeight="1">
      <c r="A36" s="14">
        <v>13</v>
      </c>
      <c r="B36" s="15" t="s">
        <v>65</v>
      </c>
      <c r="C36" s="21">
        <v>104000</v>
      </c>
      <c r="D36" s="14">
        <v>1</v>
      </c>
      <c r="E36" s="21">
        <f t="shared" si="4"/>
        <v>104000</v>
      </c>
      <c r="F36" s="21">
        <f t="shared" si="2"/>
        <v>1248000</v>
      </c>
    </row>
    <row r="37" spans="1:6" ht="25.5" customHeight="1">
      <c r="A37" s="14" t="s">
        <v>114</v>
      </c>
      <c r="B37" s="15" t="s">
        <v>99</v>
      </c>
      <c r="C37" s="21">
        <v>104000</v>
      </c>
      <c r="D37" s="14">
        <v>0.5</v>
      </c>
      <c r="E37" s="21">
        <f t="shared" si="4"/>
        <v>52000</v>
      </c>
      <c r="F37" s="21">
        <v>156000</v>
      </c>
    </row>
    <row r="38" spans="1:6" ht="26.25" customHeight="1">
      <c r="A38" s="14"/>
      <c r="B38" s="22" t="s">
        <v>13</v>
      </c>
      <c r="C38" s="24"/>
      <c r="D38" s="24">
        <f>SUM(D24:D37)</f>
        <v>20.6</v>
      </c>
      <c r="E38" s="23">
        <f>SUM(E24:E37)</f>
        <v>2312081.2000000002</v>
      </c>
      <c r="F38" s="23">
        <f>SUM(F24:F37)</f>
        <v>26808974.399999999</v>
      </c>
    </row>
    <row r="39" spans="1:6" ht="26.25" customHeight="1">
      <c r="A39" s="16"/>
      <c r="B39" s="16"/>
      <c r="C39" s="16"/>
      <c r="D39" s="16"/>
      <c r="E39" s="16"/>
      <c r="F39" s="8"/>
    </row>
    <row r="40" spans="1:6" ht="20.25">
      <c r="A40" s="12"/>
      <c r="B40" s="12"/>
      <c r="C40" s="12"/>
      <c r="D40" s="12"/>
      <c r="E40" s="3"/>
      <c r="F40" s="8"/>
    </row>
    <row r="41" spans="1:6" ht="41.25" customHeight="1">
      <c r="A41" s="12"/>
      <c r="B41" s="50" t="s">
        <v>116</v>
      </c>
      <c r="C41" s="51"/>
      <c r="D41" s="51"/>
      <c r="E41" s="51"/>
      <c r="F41" s="51"/>
    </row>
    <row r="42" spans="1:6" ht="37.5" customHeight="1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7" sqref="E7:G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" customWidth="1"/>
    <col min="6" max="6" width="23.5703125" customWidth="1"/>
  </cols>
  <sheetData>
    <row r="1" spans="1:6" ht="18.75">
      <c r="E1" s="9"/>
    </row>
    <row r="2" spans="1:6" ht="18.75">
      <c r="E2" s="9" t="s">
        <v>94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6"/>
      <c r="B6" s="6"/>
      <c r="C6" s="6"/>
      <c r="D6" s="6"/>
      <c r="E6" s="9" t="s">
        <v>70</v>
      </c>
      <c r="F6" s="10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46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4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7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7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3"/>
        <v>52000</v>
      </c>
      <c r="F30" s="21">
        <v>156000</v>
      </c>
    </row>
    <row r="31" spans="1:6" ht="24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2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4.75" customHeight="1">
      <c r="A34" s="14">
        <v>11</v>
      </c>
      <c r="B34" s="15" t="s">
        <v>64</v>
      </c>
      <c r="C34" s="21">
        <v>104000</v>
      </c>
      <c r="D34" s="14">
        <v>0.75</v>
      </c>
      <c r="E34" s="21">
        <f t="shared" ref="E34:E35" si="4">SUM(C34*D34)</f>
        <v>78000</v>
      </c>
      <c r="F34" s="21">
        <f t="shared" si="1"/>
        <v>936000</v>
      </c>
    </row>
    <row r="35" spans="1:6" ht="24.7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4"/>
        <v>104000</v>
      </c>
      <c r="F35" s="21">
        <f t="shared" si="1"/>
        <v>1248000</v>
      </c>
    </row>
    <row r="36" spans="1:6" ht="27" customHeight="1">
      <c r="A36" s="24"/>
      <c r="B36" s="22" t="s">
        <v>13</v>
      </c>
      <c r="C36" s="23"/>
      <c r="D36" s="24">
        <f>SUM(D24:D35)</f>
        <v>16.98</v>
      </c>
      <c r="E36" s="23">
        <f>SUM(E24:E35)</f>
        <v>1905039.96</v>
      </c>
      <c r="F36" s="23">
        <f>SUM(F24:F35)</f>
        <v>22392479.520000003</v>
      </c>
    </row>
    <row r="37" spans="1:6" ht="30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39" customHeight="1">
      <c r="A39" s="12"/>
      <c r="B39" s="50" t="s">
        <v>111</v>
      </c>
      <c r="C39" s="51"/>
      <c r="D39" s="51"/>
      <c r="E39" s="51"/>
      <c r="F39" s="51"/>
    </row>
    <row r="40" spans="1:6" ht="33.7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8" sqref="E8:G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3.5703125" customWidth="1"/>
    <col min="6" max="6" width="24.42578125" customWidth="1"/>
  </cols>
  <sheetData>
    <row r="1" spans="1:6" ht="18.75">
      <c r="E1" s="9"/>
    </row>
    <row r="2" spans="1:6" ht="18.75">
      <c r="E2" s="9" t="s">
        <v>80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6"/>
      <c r="B6" s="6"/>
      <c r="C6" s="6"/>
      <c r="D6" s="6"/>
      <c r="E6" s="9" t="s">
        <v>72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47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18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24</v>
      </c>
      <c r="F23" s="13" t="s">
        <v>28</v>
      </c>
    </row>
    <row r="24" spans="1:6" ht="32.25" customHeight="1">
      <c r="A24" s="14">
        <v>1</v>
      </c>
      <c r="B24" s="15" t="s">
        <v>37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32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5" si="0">E25*12</f>
        <v>627000</v>
      </c>
    </row>
    <row r="26" spans="1:6" ht="34.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9" si="1">SUM(C26*D26)</f>
        <v>78375</v>
      </c>
      <c r="F26" s="21">
        <f t="shared" si="0"/>
        <v>940500</v>
      </c>
    </row>
    <row r="27" spans="1:6" ht="32.2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30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7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" si="2">SUM(C30*D30)</f>
        <v>104000</v>
      </c>
      <c r="F30" s="21">
        <f t="shared" si="0"/>
        <v>1248000</v>
      </c>
    </row>
    <row r="31" spans="1:6" ht="25.5" customHeight="1">
      <c r="A31" s="14">
        <v>8</v>
      </c>
      <c r="B31" s="15" t="s">
        <v>48</v>
      </c>
      <c r="C31" s="21">
        <v>104000</v>
      </c>
      <c r="D31" s="14">
        <v>0.5</v>
      </c>
      <c r="E31" s="21">
        <f>SUM(C32*D31)</f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v>52000</v>
      </c>
      <c r="F32" s="21">
        <f t="shared" si="0"/>
        <v>624000</v>
      </c>
    </row>
    <row r="33" spans="1:6" ht="24" customHeight="1">
      <c r="A33" s="14">
        <v>10</v>
      </c>
      <c r="B33" s="15" t="s">
        <v>64</v>
      </c>
      <c r="C33" s="21">
        <v>104000</v>
      </c>
      <c r="D33" s="14">
        <v>0.5</v>
      </c>
      <c r="E33" s="21">
        <f t="shared" ref="E33:E34" si="3">SUM(C33*D33)</f>
        <v>52000</v>
      </c>
      <c r="F33" s="21">
        <f t="shared" si="0"/>
        <v>624000</v>
      </c>
    </row>
    <row r="34" spans="1:6" ht="24" customHeight="1">
      <c r="A34" s="14" t="s">
        <v>101</v>
      </c>
      <c r="B34" s="15" t="s">
        <v>100</v>
      </c>
      <c r="C34" s="21">
        <v>104000</v>
      </c>
      <c r="D34" s="14">
        <v>0.5</v>
      </c>
      <c r="E34" s="21">
        <f t="shared" si="3"/>
        <v>52000</v>
      </c>
      <c r="F34" s="21">
        <v>156000</v>
      </c>
    </row>
    <row r="35" spans="1:6" ht="24" customHeight="1">
      <c r="A35" s="14">
        <v>12</v>
      </c>
      <c r="B35" s="15" t="s">
        <v>65</v>
      </c>
      <c r="C35" s="21">
        <v>104000</v>
      </c>
      <c r="D35" s="14">
        <v>1</v>
      </c>
      <c r="E35" s="21">
        <v>104000</v>
      </c>
      <c r="F35" s="21">
        <f t="shared" si="0"/>
        <v>1248000</v>
      </c>
    </row>
    <row r="36" spans="1:6" ht="24.75" customHeight="1">
      <c r="A36" s="24"/>
      <c r="B36" s="22" t="s">
        <v>13</v>
      </c>
      <c r="C36" s="23"/>
      <c r="D36" s="24">
        <f>SUM(D24:D35)</f>
        <v>13.36</v>
      </c>
      <c r="E36" s="23">
        <f>SUM(E24:E35)</f>
        <v>1497998.72</v>
      </c>
      <c r="F36" s="23">
        <f>SUM(F24:F35)</f>
        <v>17507984.640000001</v>
      </c>
    </row>
    <row r="37" spans="1:6" ht="27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2" customHeight="1">
      <c r="A39" s="12"/>
      <c r="B39" s="50" t="s">
        <v>102</v>
      </c>
      <c r="C39" s="51"/>
      <c r="D39" s="51"/>
      <c r="E39" s="51"/>
      <c r="F39" s="51"/>
    </row>
    <row r="40" spans="1:6" ht="36.7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zoomScaleSheetLayoutView="100" workbookViewId="0">
      <selection activeCell="E7" sqref="E7:G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/>
    </row>
    <row r="2" spans="1:6" ht="18.75">
      <c r="A2" s="6"/>
      <c r="B2" s="6"/>
      <c r="C2" s="6"/>
      <c r="D2" s="6"/>
      <c r="E2" s="9" t="s">
        <v>95</v>
      </c>
    </row>
    <row r="3" spans="1:6" ht="18.75">
      <c r="A3" s="6"/>
      <c r="B3" s="6"/>
      <c r="C3" s="6"/>
      <c r="D3" s="6"/>
      <c r="E3" s="9" t="s">
        <v>0</v>
      </c>
      <c r="F3" s="8"/>
    </row>
    <row r="4" spans="1:6" ht="18.75">
      <c r="A4" s="6"/>
      <c r="B4" s="6"/>
      <c r="C4" s="6"/>
      <c r="D4" s="6"/>
      <c r="E4" s="9" t="s">
        <v>1</v>
      </c>
      <c r="F4" s="8"/>
    </row>
    <row r="5" spans="1:6" ht="18.75">
      <c r="A5" s="6"/>
      <c r="B5" s="6"/>
      <c r="C5" s="6"/>
      <c r="D5" s="6"/>
      <c r="E5" s="9" t="s">
        <v>67</v>
      </c>
      <c r="F5" s="8"/>
    </row>
    <row r="6" spans="1:6" ht="18.75">
      <c r="A6" s="6"/>
      <c r="B6" s="6"/>
      <c r="C6" s="6"/>
      <c r="D6" s="6"/>
      <c r="E6" s="9" t="s">
        <v>69</v>
      </c>
      <c r="F6" s="10"/>
    </row>
    <row r="7" spans="1:6" ht="18.75">
      <c r="A7" s="6"/>
      <c r="B7" s="6"/>
      <c r="C7" s="6"/>
      <c r="D7" s="6"/>
      <c r="E7" s="9"/>
    </row>
    <row r="8" spans="1:6" ht="18.75">
      <c r="A8" s="6"/>
      <c r="B8" s="6"/>
      <c r="C8" s="6"/>
      <c r="D8" s="6"/>
      <c r="E8" s="9"/>
      <c r="F8" s="8"/>
    </row>
    <row r="9" spans="1:6" ht="18.75">
      <c r="A9" s="6"/>
      <c r="B9" s="6"/>
      <c r="C9" s="6"/>
      <c r="D9" s="6"/>
      <c r="E9" s="9"/>
      <c r="F9" s="8"/>
    </row>
    <row r="10" spans="1:6" ht="18.75">
      <c r="A10" s="6"/>
      <c r="B10" s="6"/>
      <c r="C10" s="6"/>
      <c r="D10" s="6"/>
      <c r="E10" s="9"/>
      <c r="F10" s="8"/>
    </row>
    <row r="11" spans="1:6" ht="18.75">
      <c r="A11" s="6"/>
      <c r="B11" s="6"/>
      <c r="C11" s="6"/>
      <c r="D11" s="8"/>
      <c r="E11" s="9"/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8.75">
      <c r="A14" s="6"/>
      <c r="B14" s="6"/>
      <c r="C14" s="6"/>
      <c r="D14" s="8"/>
      <c r="E14" s="9"/>
      <c r="F14" s="10"/>
    </row>
    <row r="15" spans="1:6" ht="39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49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18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21</v>
      </c>
      <c r="F23" s="13" t="s">
        <v>27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 t="shared" ref="E25" si="0">SUM(C25*D25)</f>
        <v>52250</v>
      </c>
      <c r="F25" s="21">
        <f t="shared" ref="F25:F37" si="1">+E25*12</f>
        <v>627000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" si="2">SUM(C26*D26)</f>
        <v>78375</v>
      </c>
      <c r="F26" s="21">
        <f t="shared" si="1"/>
        <v>940500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ref="E27:E28" si="3">SUM(C27*D27)</f>
        <v>439998.71999999997</v>
      </c>
      <c r="F27" s="21">
        <f t="shared" si="1"/>
        <v>5279984.6399999997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3"/>
        <v>312000</v>
      </c>
      <c r="F28" s="21">
        <f t="shared" si="1"/>
        <v>3744000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>SUM(C29*D29)</f>
        <v>78375</v>
      </c>
      <c r="F29" s="21">
        <f t="shared" si="1"/>
        <v>940500</v>
      </c>
    </row>
    <row r="30" spans="1:6" ht="27" hidden="1" customHeight="1">
      <c r="A30" s="14">
        <v>7</v>
      </c>
      <c r="B30" s="15"/>
      <c r="C30" s="21"/>
      <c r="D30" s="14"/>
      <c r="E30" s="21"/>
      <c r="F30" s="21"/>
    </row>
    <row r="31" spans="1:6" ht="27" customHeight="1">
      <c r="A31" s="14" t="s">
        <v>104</v>
      </c>
      <c r="B31" s="15" t="s">
        <v>97</v>
      </c>
      <c r="C31" s="21">
        <v>104000</v>
      </c>
      <c r="D31" s="14">
        <v>0.5</v>
      </c>
      <c r="E31" s="21">
        <v>52000</v>
      </c>
      <c r="F31" s="21">
        <v>156000</v>
      </c>
    </row>
    <row r="32" spans="1:6" ht="27" customHeight="1">
      <c r="A32" s="14">
        <v>8</v>
      </c>
      <c r="B32" s="15" t="s">
        <v>9</v>
      </c>
      <c r="C32" s="21">
        <v>104000</v>
      </c>
      <c r="D32" s="14">
        <v>1</v>
      </c>
      <c r="E32" s="21">
        <f t="shared" ref="E32:E35" si="4">SUM(C32*D32)</f>
        <v>104000</v>
      </c>
      <c r="F32" s="21">
        <f t="shared" si="1"/>
        <v>1248000</v>
      </c>
    </row>
    <row r="33" spans="1:6" ht="27" customHeight="1">
      <c r="A33" s="14">
        <v>9</v>
      </c>
      <c r="B33" s="15" t="s">
        <v>10</v>
      </c>
      <c r="C33" s="21">
        <v>104000</v>
      </c>
      <c r="D33" s="14">
        <v>0.5</v>
      </c>
      <c r="E33" s="21">
        <f t="shared" si="4"/>
        <v>52000</v>
      </c>
      <c r="F33" s="21">
        <f t="shared" si="1"/>
        <v>624000</v>
      </c>
    </row>
    <row r="34" spans="1:6" ht="27" customHeight="1">
      <c r="A34" s="14">
        <v>10</v>
      </c>
      <c r="B34" s="15" t="s">
        <v>64</v>
      </c>
      <c r="C34" s="21">
        <v>104000</v>
      </c>
      <c r="D34" s="14">
        <v>0.5</v>
      </c>
      <c r="E34" s="21">
        <f t="shared" si="4"/>
        <v>52000</v>
      </c>
      <c r="F34" s="21">
        <f t="shared" si="1"/>
        <v>624000</v>
      </c>
    </row>
    <row r="35" spans="1:6" ht="27" customHeight="1">
      <c r="A35" s="14" t="s">
        <v>101</v>
      </c>
      <c r="B35" s="15" t="s">
        <v>98</v>
      </c>
      <c r="C35" s="21">
        <v>104000</v>
      </c>
      <c r="D35" s="14">
        <v>0.5</v>
      </c>
      <c r="E35" s="21">
        <f t="shared" si="4"/>
        <v>52000</v>
      </c>
      <c r="F35" s="21">
        <v>156000</v>
      </c>
    </row>
    <row r="36" spans="1:6" ht="29.25" customHeight="1">
      <c r="A36" s="14">
        <v>12</v>
      </c>
      <c r="B36" s="15" t="s">
        <v>14</v>
      </c>
      <c r="C36" s="21">
        <v>104000</v>
      </c>
      <c r="D36" s="14">
        <v>0.5</v>
      </c>
      <c r="E36" s="21">
        <f t="shared" ref="E36:E37" si="5">SUM(C36*D36)</f>
        <v>52000</v>
      </c>
      <c r="F36" s="21">
        <f t="shared" si="1"/>
        <v>624000</v>
      </c>
    </row>
    <row r="37" spans="1:6" ht="29.25" customHeight="1">
      <c r="A37" s="14">
        <v>13</v>
      </c>
      <c r="B37" s="15" t="s">
        <v>65</v>
      </c>
      <c r="C37" s="21">
        <v>104000</v>
      </c>
      <c r="D37" s="14">
        <v>1</v>
      </c>
      <c r="E37" s="21">
        <f t="shared" si="5"/>
        <v>104000</v>
      </c>
      <c r="F37" s="21">
        <f t="shared" si="1"/>
        <v>1248000</v>
      </c>
    </row>
    <row r="38" spans="1:6" ht="30.75" customHeight="1">
      <c r="A38" s="14"/>
      <c r="B38" s="22" t="s">
        <v>13</v>
      </c>
      <c r="C38" s="14"/>
      <c r="D38" s="24">
        <f>SUM(D24:D37)</f>
        <v>13.86</v>
      </c>
      <c r="E38" s="23">
        <f>SUM(E24:E37)</f>
        <v>1549998.72</v>
      </c>
      <c r="F38" s="23">
        <f>SUM(F24:F37)</f>
        <v>17663984.640000001</v>
      </c>
    </row>
    <row r="39" spans="1:6" ht="33" customHeight="1">
      <c r="A39" s="16"/>
      <c r="B39" s="16"/>
      <c r="C39" s="16"/>
      <c r="D39" s="16"/>
      <c r="E39" s="16"/>
      <c r="F39" s="8"/>
    </row>
    <row r="40" spans="1:6" ht="20.25">
      <c r="A40" s="12"/>
      <c r="B40" s="12"/>
      <c r="C40" s="12"/>
      <c r="D40" s="12"/>
      <c r="E40" s="3"/>
      <c r="F40" s="8"/>
    </row>
    <row r="41" spans="1:6" ht="45.75" customHeight="1">
      <c r="A41" s="12"/>
      <c r="B41" s="50" t="s">
        <v>117</v>
      </c>
      <c r="C41" s="51"/>
      <c r="D41" s="51"/>
      <c r="E41" s="51"/>
      <c r="F41" s="51"/>
    </row>
    <row r="42" spans="1:6" ht="44.25" customHeight="1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topLeftCell="A28" zoomScaleSheetLayoutView="100" workbookViewId="0">
      <selection activeCell="B41" sqref="B41:F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/>
    </row>
    <row r="2" spans="1:6" ht="18.75">
      <c r="E2" s="9" t="s">
        <v>81</v>
      </c>
    </row>
    <row r="3" spans="1:6" ht="18.75">
      <c r="E3" s="9" t="s">
        <v>0</v>
      </c>
      <c r="F3" s="8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E6" s="9" t="s">
        <v>69</v>
      </c>
      <c r="F6" s="10"/>
    </row>
    <row r="7" spans="1:6" ht="18.75">
      <c r="E7" s="9"/>
      <c r="F7" s="10"/>
    </row>
    <row r="8" spans="1:6" ht="18.75">
      <c r="A8" s="6"/>
      <c r="B8" s="6"/>
      <c r="C8" s="6"/>
      <c r="D8" s="6"/>
      <c r="E8" s="9"/>
      <c r="F8" s="8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39</v>
      </c>
      <c r="B18" s="43"/>
      <c r="C18" s="43"/>
      <c r="D18" s="43"/>
      <c r="E18" s="43"/>
      <c r="F18" s="8"/>
    </row>
    <row r="19" spans="1:6" ht="20.25">
      <c r="A19" s="28"/>
      <c r="B19" s="28"/>
      <c r="C19" s="11" t="s">
        <v>16</v>
      </c>
      <c r="D19" s="28"/>
      <c r="E19" s="28"/>
      <c r="F19" s="8"/>
    </row>
    <row r="20" spans="1:6" ht="20.25">
      <c r="A20" s="3"/>
      <c r="B20" s="12" t="s">
        <v>22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21</v>
      </c>
      <c r="F23" s="13" t="s">
        <v>27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:E30" si="0">SUM(C25*D25)</f>
        <v>104500</v>
      </c>
      <c r="F25" s="21">
        <f t="shared" ref="F25:F37" si="1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si="0"/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si="0"/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0"/>
        <v>520000</v>
      </c>
      <c r="F28" s="21">
        <f t="shared" si="1"/>
        <v>6240000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0"/>
        <v>104500</v>
      </c>
      <c r="F29" s="21">
        <f t="shared" si="1"/>
        <v>1254000</v>
      </c>
    </row>
    <row r="30" spans="1:6" ht="26.25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0"/>
        <v>52000</v>
      </c>
      <c r="F30" s="21">
        <v>156000</v>
      </c>
    </row>
    <row r="31" spans="1:6" ht="27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ref="E31:E37" si="2">SUM(C31*D31)</f>
        <v>26000</v>
      </c>
      <c r="F31" s="21">
        <f t="shared" si="1"/>
        <v>312000</v>
      </c>
    </row>
    <row r="32" spans="1:6" ht="27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2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64</v>
      </c>
      <c r="C34" s="21">
        <v>104000</v>
      </c>
      <c r="D34" s="14">
        <v>0.75</v>
      </c>
      <c r="E34" s="21">
        <v>78000</v>
      </c>
      <c r="F34" s="21">
        <v>936000</v>
      </c>
    </row>
    <row r="35" spans="1:6" ht="27" customHeight="1">
      <c r="A35" s="14" t="s">
        <v>105</v>
      </c>
      <c r="B35" s="15" t="s">
        <v>96</v>
      </c>
      <c r="C35" s="21">
        <v>104000</v>
      </c>
      <c r="D35" s="14">
        <v>0.5</v>
      </c>
      <c r="E35" s="21">
        <f t="shared" si="2"/>
        <v>52000</v>
      </c>
      <c r="F35" s="21">
        <v>156000</v>
      </c>
    </row>
    <row r="36" spans="1:6" ht="27" customHeight="1">
      <c r="A36" s="14">
        <v>13</v>
      </c>
      <c r="B36" s="15" t="s">
        <v>14</v>
      </c>
      <c r="C36" s="21">
        <v>104000</v>
      </c>
      <c r="D36" s="14">
        <v>0.5</v>
      </c>
      <c r="E36" s="21">
        <f t="shared" si="2"/>
        <v>52000</v>
      </c>
      <c r="F36" s="21">
        <f t="shared" si="1"/>
        <v>624000</v>
      </c>
    </row>
    <row r="37" spans="1:6" ht="27" customHeight="1">
      <c r="A37" s="14">
        <v>14</v>
      </c>
      <c r="B37" s="15" t="s">
        <v>65</v>
      </c>
      <c r="C37" s="21">
        <v>104000</v>
      </c>
      <c r="D37" s="14">
        <v>1</v>
      </c>
      <c r="E37" s="21">
        <f t="shared" si="2"/>
        <v>104000</v>
      </c>
      <c r="F37" s="21">
        <f t="shared" si="1"/>
        <v>1248000</v>
      </c>
    </row>
    <row r="38" spans="1:6" ht="30.75" customHeight="1">
      <c r="A38" s="14"/>
      <c r="B38" s="22" t="s">
        <v>13</v>
      </c>
      <c r="C38" s="24"/>
      <c r="D38" s="24">
        <f>SUM(D24:D37)</f>
        <v>20.350000000000001</v>
      </c>
      <c r="E38" s="23">
        <f>SUM(E24:E37)</f>
        <v>2285956.2000000002</v>
      </c>
      <c r="F38" s="23">
        <f>SUM(F24:F37)</f>
        <v>26495474.399999999</v>
      </c>
    </row>
    <row r="39" spans="1:6" ht="29.25" customHeight="1">
      <c r="A39" s="16"/>
      <c r="B39" s="16"/>
      <c r="C39" s="16"/>
      <c r="D39" s="16"/>
      <c r="E39" s="16"/>
      <c r="F39" s="8"/>
    </row>
    <row r="40" spans="1:6" ht="20.25">
      <c r="A40" s="12"/>
      <c r="B40" s="12"/>
      <c r="C40" s="12"/>
      <c r="D40" s="12"/>
      <c r="E40" s="3"/>
      <c r="F40" s="8"/>
    </row>
    <row r="41" spans="1:6" ht="42.75" customHeight="1">
      <c r="A41" s="12"/>
      <c r="B41" s="50" t="s">
        <v>106</v>
      </c>
      <c r="C41" s="51"/>
      <c r="D41" s="51"/>
      <c r="E41" s="51"/>
      <c r="F41" s="51"/>
    </row>
    <row r="42" spans="1:6" ht="22.5" customHeight="1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</sheetData>
  <mergeCells count="5"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L49"/>
  <sheetViews>
    <sheetView zoomScaleSheetLayoutView="100" workbookViewId="0">
      <selection activeCell="F15" sqref="F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85546875" customWidth="1"/>
  </cols>
  <sheetData>
    <row r="1" spans="1:6" ht="18.75">
      <c r="E1" s="9"/>
    </row>
    <row r="2" spans="1:6" ht="18.75">
      <c r="E2" s="9" t="s">
        <v>82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1"/>
      <c r="B6" s="1"/>
      <c r="C6" s="1"/>
      <c r="D6" s="1"/>
      <c r="E6" s="9" t="s">
        <v>75</v>
      </c>
      <c r="F6" s="10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 customHeight="1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52</v>
      </c>
      <c r="B18" s="43"/>
      <c r="C18" s="43"/>
      <c r="D18" s="43"/>
      <c r="E18" s="43"/>
      <c r="F18" s="8"/>
    </row>
    <row r="19" spans="1:6" ht="31.5" customHeight="1">
      <c r="A19" s="28"/>
      <c r="B19" s="28"/>
      <c r="C19" s="11" t="s">
        <v>16</v>
      </c>
      <c r="D19" s="28"/>
      <c r="E19" s="28"/>
      <c r="F19" s="8"/>
    </row>
    <row r="20" spans="1:6" ht="20.25">
      <c r="A20" s="3"/>
      <c r="B20" s="12" t="s">
        <v>20</v>
      </c>
      <c r="C20" s="17">
        <v>23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21</v>
      </c>
      <c r="F23" s="13" t="s">
        <v>27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4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0" si="1">SUM(C26*D26)</f>
        <v>130625</v>
      </c>
      <c r="F26" s="21">
        <f t="shared" si="0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si="1"/>
        <v>733331.2</v>
      </c>
      <c r="F27" s="21">
        <f t="shared" si="0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6" ht="24.75" customHeight="1">
      <c r="A29" s="14">
        <v>6</v>
      </c>
      <c r="B29" s="15" t="s">
        <v>12</v>
      </c>
      <c r="C29" s="21">
        <v>104000</v>
      </c>
      <c r="D29" s="14">
        <v>0.25</v>
      </c>
      <c r="E29" s="21">
        <f t="shared" si="1"/>
        <v>26000</v>
      </c>
      <c r="F29" s="21">
        <f t="shared" si="0"/>
        <v>312000</v>
      </c>
    </row>
    <row r="30" spans="1:6" ht="26.25" customHeight="1">
      <c r="A30" s="14">
        <v>7</v>
      </c>
      <c r="B30" s="15" t="s">
        <v>8</v>
      </c>
      <c r="C30" s="21">
        <v>104500</v>
      </c>
      <c r="D30" s="14">
        <v>1</v>
      </c>
      <c r="E30" s="21">
        <f t="shared" si="1"/>
        <v>104500</v>
      </c>
      <c r="F30" s="21">
        <f t="shared" si="0"/>
        <v>1254000</v>
      </c>
    </row>
    <row r="31" spans="1:6" ht="25.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ref="E31:E35" si="2">SUM(C31*D31)</f>
        <v>104000</v>
      </c>
      <c r="F31" s="21">
        <f t="shared" si="0"/>
        <v>1248000</v>
      </c>
    </row>
    <row r="32" spans="1:6" ht="25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12" ht="29.2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  <c r="L33">
        <v>10</v>
      </c>
    </row>
    <row r="34" spans="1:12" ht="27.75" customHeight="1">
      <c r="A34" s="14">
        <v>11</v>
      </c>
      <c r="B34" s="15" t="s">
        <v>64</v>
      </c>
      <c r="C34" s="21">
        <v>104000</v>
      </c>
      <c r="D34" s="14">
        <v>0.5</v>
      </c>
      <c r="E34" s="21">
        <f t="shared" si="2"/>
        <v>52000</v>
      </c>
      <c r="F34" s="21">
        <f t="shared" si="0"/>
        <v>624000</v>
      </c>
    </row>
    <row r="35" spans="1:12" ht="27.75" customHeight="1">
      <c r="A35" s="14">
        <v>12</v>
      </c>
      <c r="B35" s="15" t="s">
        <v>65</v>
      </c>
      <c r="C35" s="21">
        <v>104000</v>
      </c>
      <c r="D35" s="14">
        <v>1</v>
      </c>
      <c r="E35" s="21">
        <f t="shared" si="2"/>
        <v>104000</v>
      </c>
      <c r="F35" s="21">
        <f t="shared" si="0"/>
        <v>1248000</v>
      </c>
    </row>
    <row r="36" spans="1:12" ht="30" customHeight="1">
      <c r="A36" s="14"/>
      <c r="B36" s="22" t="s">
        <v>13</v>
      </c>
      <c r="C36" s="24"/>
      <c r="D36" s="24">
        <f>SUM(D24:D35)</f>
        <v>19.100000000000001</v>
      </c>
      <c r="E36" s="23">
        <f>SUM(E24:E35)</f>
        <v>2155956.2000000002</v>
      </c>
      <c r="F36" s="23">
        <f>SUM(F24:F35)</f>
        <v>25871474.399999999</v>
      </c>
    </row>
    <row r="37" spans="1:12" ht="23.25" customHeight="1">
      <c r="A37" s="16"/>
      <c r="B37" s="16"/>
      <c r="C37" s="16"/>
      <c r="D37" s="16"/>
      <c r="E37" s="16"/>
      <c r="F37" s="8"/>
    </row>
    <row r="38" spans="1:12" ht="20.25">
      <c r="A38" s="12"/>
      <c r="B38" s="12"/>
      <c r="C38" s="12"/>
      <c r="D38" s="12"/>
      <c r="E38" s="3"/>
      <c r="F38" s="8"/>
    </row>
    <row r="39" spans="1:12" ht="45" customHeight="1">
      <c r="A39" s="12"/>
      <c r="B39" s="44"/>
      <c r="C39" s="45"/>
      <c r="D39" s="45"/>
      <c r="E39" s="45"/>
      <c r="F39" s="45"/>
    </row>
    <row r="40" spans="1:12" ht="23.25" customHeight="1">
      <c r="A40" s="12"/>
      <c r="B40" s="3"/>
      <c r="C40" s="3"/>
      <c r="D40" s="3"/>
      <c r="E40" s="12"/>
      <c r="F40" s="8"/>
    </row>
    <row r="41" spans="1:12" ht="20.25">
      <c r="A41" s="12"/>
      <c r="B41" s="3"/>
      <c r="C41" s="3"/>
      <c r="D41" s="3"/>
      <c r="E41" s="12"/>
      <c r="F41" s="8"/>
    </row>
    <row r="42" spans="1:12" ht="20.25">
      <c r="A42" s="12"/>
      <c r="B42" s="3"/>
      <c r="C42" s="3"/>
      <c r="D42" s="3"/>
      <c r="E42" s="12"/>
      <c r="F42" s="8"/>
    </row>
    <row r="43" spans="1:12" ht="20.25">
      <c r="A43" s="12"/>
      <c r="B43" s="3"/>
      <c r="C43" s="3"/>
      <c r="D43" s="3"/>
      <c r="E43" s="12"/>
      <c r="F43" s="8"/>
    </row>
    <row r="44" spans="1:12" ht="20.25">
      <c r="A44" s="12"/>
      <c r="B44" s="3"/>
      <c r="C44" s="3"/>
      <c r="D44" s="3"/>
      <c r="E44" s="12"/>
      <c r="F44" s="8"/>
    </row>
    <row r="45" spans="1:12" ht="20.25">
      <c r="A45" s="12"/>
      <c r="B45" s="3"/>
      <c r="C45" s="3"/>
      <c r="D45" s="3"/>
      <c r="E45" s="12"/>
      <c r="F45" s="8"/>
    </row>
    <row r="46" spans="1:12">
      <c r="A46" s="8"/>
      <c r="B46" s="8"/>
      <c r="C46" s="8"/>
      <c r="D46" s="8"/>
      <c r="E46" s="8"/>
      <c r="F46" s="8"/>
    </row>
    <row r="47" spans="1:12" ht="16.5">
      <c r="A47" s="8"/>
      <c r="B47" s="8"/>
      <c r="C47" s="8"/>
      <c r="D47" s="8"/>
      <c r="E47" s="4"/>
      <c r="F47" s="8"/>
    </row>
    <row r="48" spans="1:12" ht="17.25">
      <c r="A48" s="8"/>
      <c r="B48" s="8"/>
      <c r="C48" s="8"/>
      <c r="D48" s="8"/>
      <c r="E48" s="4" t="s">
        <v>36</v>
      </c>
      <c r="F48" s="8"/>
    </row>
    <row r="49" spans="1:6">
      <c r="A49" s="8"/>
      <c r="B49" s="8"/>
      <c r="C49" s="8"/>
      <c r="D49" s="8"/>
      <c r="E49" s="8"/>
      <c r="F49" s="8"/>
    </row>
  </sheetData>
  <mergeCells count="5"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topLeftCell="A22" zoomScaleSheetLayoutView="100" workbookViewId="0">
      <selection activeCell="E7" sqref="E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8" customWidth="1"/>
  </cols>
  <sheetData>
    <row r="1" spans="1:6" ht="18.75">
      <c r="E1" s="9"/>
    </row>
    <row r="2" spans="1:6" ht="18.75">
      <c r="A2" s="1"/>
      <c r="B2" s="1"/>
      <c r="C2" s="1"/>
      <c r="D2" s="1"/>
      <c r="E2" s="9"/>
    </row>
    <row r="3" spans="1:6" ht="18.75">
      <c r="A3" s="1"/>
      <c r="B3" s="1"/>
      <c r="C3" s="1"/>
      <c r="D3" s="1"/>
      <c r="E3" s="9"/>
    </row>
    <row r="4" spans="1:6" ht="18.75">
      <c r="A4" s="1"/>
      <c r="B4" s="1"/>
      <c r="C4" s="1"/>
      <c r="D4" s="1"/>
      <c r="E4" s="40"/>
      <c r="F4" s="40"/>
    </row>
    <row r="5" spans="1:6" ht="18.75">
      <c r="A5" s="1"/>
      <c r="B5" s="1"/>
      <c r="C5" s="1"/>
      <c r="D5" s="1"/>
      <c r="E5" s="9"/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32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66</v>
      </c>
      <c r="F10" s="10"/>
    </row>
    <row r="11" spans="1:6" ht="18.75">
      <c r="A11" s="6"/>
      <c r="B11" s="6"/>
      <c r="C11" s="6"/>
      <c r="D11" s="8"/>
      <c r="E11" s="9" t="s">
        <v>69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53</v>
      </c>
      <c r="B18" s="43"/>
      <c r="C18" s="43"/>
      <c r="D18" s="43"/>
      <c r="E18" s="43"/>
      <c r="F18" s="8"/>
    </row>
    <row r="19" spans="1:6" ht="20.25">
      <c r="A19" s="28"/>
      <c r="B19" s="28"/>
      <c r="C19" s="11" t="s">
        <v>16</v>
      </c>
      <c r="D19" s="28"/>
      <c r="E19" s="28"/>
      <c r="F19" s="8"/>
    </row>
    <row r="20" spans="1:6" ht="20.25">
      <c r="A20" s="3"/>
      <c r="B20" s="12" t="s">
        <v>22</v>
      </c>
      <c r="C20" s="17">
        <v>30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21</v>
      </c>
      <c r="F23" s="13" t="s">
        <v>27</v>
      </c>
    </row>
    <row r="24" spans="1:6" ht="24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9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6" ht="24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31" si="1">SUM(C26*D26)</f>
        <v>156750</v>
      </c>
      <c r="F26" s="21">
        <f t="shared" si="0"/>
        <v>1881000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0"/>
        <v>10559969.279999999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1"/>
        <v>624000</v>
      </c>
      <c r="F28" s="21">
        <f t="shared" si="0"/>
        <v>7488000</v>
      </c>
    </row>
    <row r="29" spans="1:6" ht="23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4.7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0"/>
        <v>1248000</v>
      </c>
    </row>
    <row r="31" spans="1:6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7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ref="E32:E34" si="2">SUM(C32*D32)</f>
        <v>52000</v>
      </c>
      <c r="F32" s="21">
        <f t="shared" si="0"/>
        <v>624000</v>
      </c>
    </row>
    <row r="33" spans="1:6" ht="32.25" customHeight="1">
      <c r="A33" s="14">
        <v>10</v>
      </c>
      <c r="B33" s="15" t="s">
        <v>64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32.25" customHeight="1">
      <c r="A34" s="14">
        <v>11</v>
      </c>
      <c r="B34" s="15" t="s">
        <v>65</v>
      </c>
      <c r="C34" s="21">
        <v>104000</v>
      </c>
      <c r="D34" s="14">
        <v>1</v>
      </c>
      <c r="E34" s="21">
        <f t="shared" si="2"/>
        <v>104000</v>
      </c>
      <c r="F34" s="21">
        <f t="shared" si="0"/>
        <v>1248000</v>
      </c>
    </row>
    <row r="35" spans="1:6" ht="29.25" customHeight="1">
      <c r="A35" s="14"/>
      <c r="B35" s="22" t="s">
        <v>13</v>
      </c>
      <c r="C35" s="24"/>
      <c r="D35" s="24">
        <f>SUM(D24:D34)</f>
        <v>21.72</v>
      </c>
      <c r="E35" s="23">
        <f>SUM(E24:E34)</f>
        <v>2458747.44</v>
      </c>
      <c r="F35" s="23">
        <f>SUM(F24:F34)</f>
        <v>29504969.280000001</v>
      </c>
    </row>
    <row r="36" spans="1:6" ht="24.75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39" customHeight="1">
      <c r="A38" s="12"/>
      <c r="B38" s="44"/>
      <c r="C38" s="45"/>
      <c r="D38" s="45"/>
      <c r="E38" s="45"/>
      <c r="F38" s="45"/>
    </row>
    <row r="39" spans="1:6" ht="20.2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topLeftCell="A22" zoomScaleSheetLayoutView="100" workbookViewId="0">
      <selection activeCell="B41" sqref="B41:F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3.42578125" customWidth="1"/>
    <col min="6" max="6" width="25" customWidth="1"/>
  </cols>
  <sheetData>
    <row r="1" spans="1:6" ht="18.75">
      <c r="E1" s="9"/>
    </row>
    <row r="2" spans="1:6" ht="18.75">
      <c r="E2" s="9" t="s">
        <v>33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A5" s="1"/>
      <c r="B5" s="1"/>
      <c r="C5" s="1"/>
      <c r="D5" s="1"/>
      <c r="E5" s="9" t="s">
        <v>66</v>
      </c>
      <c r="F5" s="10"/>
    </row>
    <row r="6" spans="1:6" ht="18.75">
      <c r="A6" s="1"/>
      <c r="B6" s="1"/>
      <c r="C6" s="1"/>
      <c r="D6" s="1"/>
      <c r="E6" s="9" t="s">
        <v>69</v>
      </c>
      <c r="F6" s="10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54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20</v>
      </c>
      <c r="C20" s="17">
        <v>27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24</v>
      </c>
      <c r="F23" s="13" t="s">
        <v>28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" si="0">+E25*12</f>
        <v>1254000</v>
      </c>
    </row>
    <row r="26" spans="1:6" ht="26.2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28" si="1">SUM(C26*D26)</f>
        <v>156750</v>
      </c>
      <c r="F26" s="21">
        <f t="shared" ref="F26:F28" si="2">+E26*12</f>
        <v>1881000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2"/>
        <v>10559969.279999999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1"/>
        <v>624000</v>
      </c>
      <c r="F28" s="21">
        <f t="shared" si="2"/>
        <v>7488000</v>
      </c>
    </row>
    <row r="29" spans="1:6" ht="22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ref="E29:E37" si="3">SUM(C29*D29)</f>
        <v>104500</v>
      </c>
      <c r="F29" s="21">
        <f t="shared" ref="F29:F37" si="4">+E29*12</f>
        <v>1254000</v>
      </c>
    </row>
    <row r="30" spans="1:6" ht="22.5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3"/>
        <v>52000</v>
      </c>
      <c r="F30" s="21">
        <v>156000</v>
      </c>
    </row>
    <row r="31" spans="1:6" ht="24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4"/>
        <v>312000</v>
      </c>
    </row>
    <row r="32" spans="1:6" ht="23.2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4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4"/>
        <v>1248000</v>
      </c>
    </row>
    <row r="34" spans="1:6" ht="24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3"/>
        <v>52000</v>
      </c>
      <c r="F34" s="21">
        <f t="shared" si="4"/>
        <v>624000</v>
      </c>
    </row>
    <row r="35" spans="1:6" ht="23.25" customHeight="1">
      <c r="A35" s="14">
        <v>12</v>
      </c>
      <c r="B35" s="15" t="s">
        <v>64</v>
      </c>
      <c r="C35" s="21">
        <v>104000</v>
      </c>
      <c r="D35" s="14">
        <v>1</v>
      </c>
      <c r="E35" s="21">
        <f t="shared" si="3"/>
        <v>104000</v>
      </c>
      <c r="F35" s="21">
        <f t="shared" si="4"/>
        <v>1248000</v>
      </c>
    </row>
    <row r="36" spans="1:6" ht="23.25" customHeight="1">
      <c r="A36" s="14" t="s">
        <v>107</v>
      </c>
      <c r="B36" s="15" t="s">
        <v>96</v>
      </c>
      <c r="C36" s="21">
        <v>104000</v>
      </c>
      <c r="D36" s="14">
        <v>0.5</v>
      </c>
      <c r="E36" s="21">
        <f t="shared" si="3"/>
        <v>52000</v>
      </c>
      <c r="F36" s="21">
        <v>156000</v>
      </c>
    </row>
    <row r="37" spans="1:6" ht="23.25" customHeight="1">
      <c r="A37" s="14">
        <v>14</v>
      </c>
      <c r="B37" s="15" t="s">
        <v>65</v>
      </c>
      <c r="C37" s="21">
        <v>104000</v>
      </c>
      <c r="D37" s="14">
        <v>1</v>
      </c>
      <c r="E37" s="21">
        <f t="shared" si="3"/>
        <v>104000</v>
      </c>
      <c r="F37" s="21">
        <f t="shared" si="4"/>
        <v>1248000</v>
      </c>
    </row>
    <row r="38" spans="1:6" ht="27.75" customHeight="1">
      <c r="A38" s="24"/>
      <c r="B38" s="22" t="s">
        <v>13</v>
      </c>
      <c r="C38" s="23"/>
      <c r="D38" s="24">
        <f>SUM(D24:D37)</f>
        <v>22.97</v>
      </c>
      <c r="E38" s="23">
        <f>SUM(E24:E37)</f>
        <v>2588747.44</v>
      </c>
      <c r="F38" s="23">
        <f>SUM(F24:F37)</f>
        <v>30128969.280000001</v>
      </c>
    </row>
    <row r="39" spans="1:6" ht="27" customHeight="1">
      <c r="A39" s="16"/>
      <c r="B39" s="16"/>
      <c r="C39" s="16"/>
      <c r="D39" s="16"/>
      <c r="E39" s="16"/>
      <c r="F39" s="8"/>
    </row>
    <row r="40" spans="1:6" ht="20.25">
      <c r="A40" s="12"/>
      <c r="B40" s="12"/>
      <c r="C40" s="12"/>
      <c r="D40" s="12"/>
      <c r="E40" s="3"/>
      <c r="F40" s="8"/>
    </row>
    <row r="41" spans="1:6" ht="47.25" customHeight="1">
      <c r="A41" s="12"/>
      <c r="B41" s="50" t="s">
        <v>108</v>
      </c>
      <c r="C41" s="51"/>
      <c r="D41" s="51"/>
      <c r="E41" s="51"/>
      <c r="F41" s="51"/>
    </row>
    <row r="42" spans="1:6" ht="23.25" customHeight="1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B41:F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topLeftCell="A16" zoomScaleSheetLayoutView="100" workbookViewId="0">
      <selection activeCell="F23" sqref="F2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.140625" customWidth="1"/>
    <col min="6" max="6" width="24" customWidth="1"/>
  </cols>
  <sheetData>
    <row r="1" spans="1:6" ht="18.75">
      <c r="E1" s="9"/>
    </row>
    <row r="2" spans="1:6" ht="18.75">
      <c r="E2" s="9" t="s">
        <v>83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66</v>
      </c>
      <c r="F5" s="10"/>
    </row>
    <row r="6" spans="1:6" ht="18.75">
      <c r="A6" s="1"/>
      <c r="B6" s="1"/>
      <c r="C6" s="1"/>
      <c r="D6" s="1"/>
      <c r="E6" s="9" t="s">
        <v>70</v>
      </c>
      <c r="F6" s="10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1.2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62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17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" si="0">+E25*12</f>
        <v>627000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34" si="1">SUM(C26*D26)</f>
        <v>78375</v>
      </c>
      <c r="F26" s="21">
        <f t="shared" ref="F26:F34" si="2">+E26*12</f>
        <v>940500</v>
      </c>
    </row>
    <row r="27" spans="1:6" ht="27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2"/>
        <v>5279984.6399999997</v>
      </c>
    </row>
    <row r="28" spans="1:6" ht="23.2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2"/>
        <v>3744000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2"/>
        <v>940500</v>
      </c>
    </row>
    <row r="30" spans="1:6" ht="24.7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2"/>
        <v>1248000</v>
      </c>
    </row>
    <row r="31" spans="1:6" ht="24.7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ref="E31" si="3">SUM(C31*D31)</f>
        <v>52000</v>
      </c>
      <c r="F31" s="21">
        <f t="shared" ref="F31" si="4">+E31*12</f>
        <v>624000</v>
      </c>
    </row>
    <row r="32" spans="1:6" ht="24" customHeight="1">
      <c r="A32" s="14">
        <v>8</v>
      </c>
      <c r="B32" s="15" t="s">
        <v>14</v>
      </c>
      <c r="C32" s="21">
        <v>104000</v>
      </c>
      <c r="D32" s="14">
        <v>0.5</v>
      </c>
      <c r="E32" s="21">
        <f t="shared" si="1"/>
        <v>52000</v>
      </c>
      <c r="F32" s="21">
        <f t="shared" si="2"/>
        <v>624000</v>
      </c>
    </row>
    <row r="33" spans="1:6" ht="24" customHeight="1">
      <c r="A33" s="14">
        <v>9</v>
      </c>
      <c r="B33" s="15" t="s">
        <v>64</v>
      </c>
      <c r="C33" s="21">
        <v>104000</v>
      </c>
      <c r="D33" s="14">
        <v>0.25</v>
      </c>
      <c r="E33" s="21">
        <f t="shared" si="1"/>
        <v>26000</v>
      </c>
      <c r="F33" s="21">
        <f t="shared" si="2"/>
        <v>312000</v>
      </c>
    </row>
    <row r="34" spans="1:6" ht="24" customHeight="1">
      <c r="A34" s="14">
        <v>10</v>
      </c>
      <c r="B34" s="15" t="s">
        <v>65</v>
      </c>
      <c r="C34" s="21">
        <v>104000</v>
      </c>
      <c r="D34" s="14">
        <v>1</v>
      </c>
      <c r="E34" s="21">
        <f t="shared" si="1"/>
        <v>104000</v>
      </c>
      <c r="F34" s="21">
        <f t="shared" si="2"/>
        <v>1248000</v>
      </c>
    </row>
    <row r="35" spans="1:6" ht="27" customHeight="1">
      <c r="A35" s="14"/>
      <c r="B35" s="22" t="s">
        <v>13</v>
      </c>
      <c r="C35" s="24"/>
      <c r="D35" s="24">
        <f>SUM(D24:D34)</f>
        <v>12.61</v>
      </c>
      <c r="E35" s="23">
        <f>SUM(E24:E34)</f>
        <v>1419998.72</v>
      </c>
      <c r="F35" s="23">
        <f>SUM(F24:F34)</f>
        <v>17039984.640000001</v>
      </c>
    </row>
    <row r="36" spans="1:6" ht="24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45" customHeight="1">
      <c r="A38" s="12"/>
      <c r="B38" s="44"/>
      <c r="C38" s="45"/>
      <c r="D38" s="45"/>
      <c r="E38" s="45"/>
      <c r="F38" s="45"/>
    </row>
    <row r="39" spans="1:6" ht="21.7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topLeftCell="A25" zoomScaleSheetLayoutView="100" workbookViewId="0">
      <selection activeCell="E8" sqref="E8:G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85546875" customWidth="1"/>
    <col min="6" max="6" width="24.85546875" customWidth="1"/>
  </cols>
  <sheetData>
    <row r="1" spans="1:6" ht="18.75">
      <c r="E1" s="9"/>
    </row>
    <row r="2" spans="1:6" ht="18.75">
      <c r="E2" s="9" t="s">
        <v>84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E5" s="9" t="s">
        <v>67</v>
      </c>
      <c r="F5" s="10"/>
    </row>
    <row r="6" spans="1:6" ht="18.75">
      <c r="A6" s="1"/>
      <c r="B6" s="1"/>
      <c r="C6" s="1"/>
      <c r="D6" s="1"/>
      <c r="E6" s="9" t="s">
        <v>69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40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17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21</v>
      </c>
      <c r="F23" s="13" t="s">
        <v>27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+E25*12</f>
        <v>627000</v>
      </c>
    </row>
    <row r="26" spans="1:6" ht="25.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8" si="1">SUM(C26*D26)</f>
        <v>78375</v>
      </c>
      <c r="F26" s="21">
        <f t="shared" si="0"/>
        <v>940500</v>
      </c>
    </row>
    <row r="27" spans="1:6" ht="25.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7.7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ref="E29:E31" si="2">SUM(C29*D29)</f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2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ref="E32:E34" si="3">SUM(C32*D32)</f>
        <v>52000</v>
      </c>
      <c r="F32" s="21">
        <f t="shared" si="0"/>
        <v>624000</v>
      </c>
    </row>
    <row r="33" spans="1:6" ht="27" customHeight="1">
      <c r="A33" s="14">
        <v>10</v>
      </c>
      <c r="B33" s="15" t="s">
        <v>64</v>
      </c>
      <c r="C33" s="21">
        <v>104000</v>
      </c>
      <c r="D33" s="14">
        <v>0.5</v>
      </c>
      <c r="E33" s="21">
        <f t="shared" si="3"/>
        <v>52000</v>
      </c>
      <c r="F33" s="21">
        <f t="shared" si="0"/>
        <v>624000</v>
      </c>
    </row>
    <row r="34" spans="1:6" ht="27" customHeight="1">
      <c r="A34" s="14">
        <v>11</v>
      </c>
      <c r="B34" s="15" t="s">
        <v>65</v>
      </c>
      <c r="C34" s="21">
        <v>104000</v>
      </c>
      <c r="D34" s="14">
        <v>1</v>
      </c>
      <c r="E34" s="21">
        <f t="shared" si="3"/>
        <v>104000</v>
      </c>
      <c r="F34" s="21">
        <f t="shared" si="0"/>
        <v>1248000</v>
      </c>
    </row>
    <row r="35" spans="1:6" ht="31.5" customHeight="1">
      <c r="A35" s="14"/>
      <c r="B35" s="22" t="s">
        <v>13</v>
      </c>
      <c r="C35" s="24"/>
      <c r="D35" s="24">
        <f>SUM(D24:D34)</f>
        <v>12.86</v>
      </c>
      <c r="E35" s="23">
        <f>SUM(E24:E34)</f>
        <v>1445998.72</v>
      </c>
      <c r="F35" s="23">
        <f>SUM(F24:F34)</f>
        <v>17351984.640000001</v>
      </c>
    </row>
    <row r="36" spans="1:6" ht="25.5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45.75" customHeight="1">
      <c r="A38" s="12"/>
      <c r="B38" s="44"/>
      <c r="C38" s="45"/>
      <c r="D38" s="45"/>
      <c r="E38" s="45"/>
      <c r="F38" s="45"/>
    </row>
    <row r="39" spans="1:6" ht="19.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</sheetData>
  <mergeCells count="5"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topLeftCell="A22" zoomScaleSheetLayoutView="100" workbookViewId="0">
      <selection activeCell="B40" sqref="B40:F4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5703125" customWidth="1"/>
    <col min="6" max="6" width="24.5703125" customWidth="1"/>
  </cols>
  <sheetData>
    <row r="1" spans="1:6" ht="18.75">
      <c r="E1" s="9"/>
    </row>
    <row r="2" spans="1:6" ht="18.75">
      <c r="E2" s="9" t="s">
        <v>34</v>
      </c>
      <c r="F2" s="10"/>
    </row>
    <row r="3" spans="1:6" ht="18.75">
      <c r="E3" s="9" t="s">
        <v>0</v>
      </c>
      <c r="F3" s="10"/>
    </row>
    <row r="4" spans="1:6" ht="18.75">
      <c r="E4" s="9" t="s">
        <v>1</v>
      </c>
      <c r="F4" s="10"/>
    </row>
    <row r="5" spans="1:6" ht="18.75">
      <c r="A5" s="1"/>
      <c r="B5" s="1"/>
      <c r="C5" s="1"/>
      <c r="D5" s="1"/>
      <c r="E5" s="9" t="s">
        <v>66</v>
      </c>
      <c r="F5" s="10"/>
    </row>
    <row r="6" spans="1:6" ht="18.75">
      <c r="A6" s="1"/>
      <c r="B6" s="1"/>
      <c r="C6" s="1"/>
      <c r="D6" s="1"/>
      <c r="E6" s="9" t="s">
        <v>70</v>
      </c>
      <c r="F6" s="10"/>
    </row>
    <row r="7" spans="1:6" ht="17.25">
      <c r="A7" s="6"/>
      <c r="B7" s="6"/>
      <c r="C7" s="6"/>
      <c r="D7" s="8"/>
      <c r="E7" s="7"/>
      <c r="F7" s="8"/>
    </row>
    <row r="8" spans="1:6" ht="18.75">
      <c r="A8" s="6"/>
      <c r="B8" s="6"/>
      <c r="C8" s="6"/>
      <c r="D8" s="8"/>
      <c r="E8" s="9"/>
      <c r="F8" s="10"/>
    </row>
    <row r="9" spans="1:6" ht="18.75">
      <c r="A9" s="6"/>
      <c r="B9" s="6"/>
      <c r="C9" s="6"/>
      <c r="D9" s="8"/>
      <c r="E9" s="9"/>
      <c r="F9" s="10"/>
    </row>
    <row r="10" spans="1:6" ht="18.75">
      <c r="A10" s="6"/>
      <c r="B10" s="6"/>
      <c r="C10" s="6"/>
      <c r="D10" s="8"/>
      <c r="E10" s="9"/>
      <c r="F10" s="10"/>
    </row>
    <row r="11" spans="1:6" ht="18.75">
      <c r="A11" s="6"/>
      <c r="B11" s="6"/>
      <c r="C11" s="6"/>
      <c r="D11" s="8"/>
      <c r="E11" s="9"/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1" t="s">
        <v>2</v>
      </c>
      <c r="B15" s="41"/>
      <c r="C15" s="41"/>
      <c r="D15" s="41"/>
      <c r="E15" s="41"/>
      <c r="F15" s="8"/>
    </row>
    <row r="16" spans="1:6" ht="20.25">
      <c r="A16" s="42" t="s">
        <v>15</v>
      </c>
      <c r="B16" s="42"/>
      <c r="C16" s="42"/>
      <c r="D16" s="42"/>
      <c r="E16" s="42"/>
      <c r="F16" s="8"/>
    </row>
    <row r="17" spans="1:6" ht="20.25">
      <c r="A17" s="42"/>
      <c r="B17" s="42"/>
      <c r="C17" s="42"/>
      <c r="D17" s="42"/>
      <c r="E17" s="42"/>
      <c r="F17" s="8"/>
    </row>
    <row r="18" spans="1:6" ht="20.25">
      <c r="A18" s="43" t="s">
        <v>55</v>
      </c>
      <c r="B18" s="43"/>
      <c r="C18" s="43"/>
      <c r="D18" s="43"/>
      <c r="E18" s="43"/>
      <c r="F18" s="8"/>
    </row>
    <row r="19" spans="1:6" ht="20.25">
      <c r="A19" s="29"/>
      <c r="B19" s="29"/>
      <c r="C19" s="11" t="s">
        <v>16</v>
      </c>
      <c r="D19" s="29"/>
      <c r="E19" s="29"/>
      <c r="F19" s="8"/>
    </row>
    <row r="20" spans="1:6" ht="20.25">
      <c r="A20" s="3"/>
      <c r="B20" s="12" t="s">
        <v>22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8"/>
      <c r="F22" s="3"/>
    </row>
    <row r="23" spans="1:6" ht="60.75">
      <c r="A23" s="13" t="s">
        <v>3</v>
      </c>
      <c r="B23" s="13" t="s">
        <v>17</v>
      </c>
      <c r="C23" s="13" t="s">
        <v>18</v>
      </c>
      <c r="D23" s="13" t="s">
        <v>19</v>
      </c>
      <c r="E23" s="13" t="s">
        <v>23</v>
      </c>
      <c r="F23" s="13" t="s">
        <v>26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6" si="0">+E25*12</f>
        <v>1254000</v>
      </c>
    </row>
    <row r="26" spans="1:6" ht="26.2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:E28" si="1">SUM(C26*D26)</f>
        <v>104500</v>
      </c>
      <c r="F26" s="21">
        <f t="shared" si="0"/>
        <v>1254000</v>
      </c>
    </row>
    <row r="27" spans="1:6" ht="27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7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ref="E29:E33" si="2">SUM(C29*D29)</f>
        <v>78375</v>
      </c>
      <c r="F29" s="21">
        <f t="shared" si="0"/>
        <v>940500</v>
      </c>
    </row>
    <row r="30" spans="1:6" ht="27.75" customHeight="1">
      <c r="A30" s="14" t="s">
        <v>104</v>
      </c>
      <c r="B30" s="15" t="s">
        <v>97</v>
      </c>
      <c r="C30" s="21">
        <v>104000</v>
      </c>
      <c r="D30" s="14">
        <v>0.5</v>
      </c>
      <c r="E30" s="21">
        <f t="shared" si="2"/>
        <v>52000</v>
      </c>
      <c r="F30" s="21">
        <v>156000</v>
      </c>
    </row>
    <row r="31" spans="1:6" ht="24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4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6" ht="26.2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</row>
    <row r="34" spans="1:6" ht="26.25" customHeight="1">
      <c r="A34" s="14">
        <v>11</v>
      </c>
      <c r="B34" s="15" t="s">
        <v>64</v>
      </c>
      <c r="C34" s="21">
        <v>104000</v>
      </c>
      <c r="D34" s="14">
        <v>0.5</v>
      </c>
      <c r="E34" s="21">
        <f t="shared" ref="E34:E36" si="3">SUM(C34*D34)</f>
        <v>52000</v>
      </c>
      <c r="F34" s="21">
        <f t="shared" si="0"/>
        <v>624000</v>
      </c>
    </row>
    <row r="35" spans="1:6" ht="26.25" customHeight="1">
      <c r="A35" s="14" t="s">
        <v>105</v>
      </c>
      <c r="B35" s="15" t="s">
        <v>98</v>
      </c>
      <c r="C35" s="21">
        <v>104000</v>
      </c>
      <c r="D35" s="14">
        <v>0.5</v>
      </c>
      <c r="E35" s="21">
        <f t="shared" si="3"/>
        <v>52000</v>
      </c>
      <c r="F35" s="21">
        <v>156000</v>
      </c>
    </row>
    <row r="36" spans="1:6" ht="26.25" customHeight="1">
      <c r="A36" s="14">
        <v>13</v>
      </c>
      <c r="B36" s="15" t="s">
        <v>65</v>
      </c>
      <c r="C36" s="21">
        <v>104000</v>
      </c>
      <c r="D36" s="14">
        <v>1</v>
      </c>
      <c r="E36" s="21">
        <f t="shared" si="3"/>
        <v>104000</v>
      </c>
      <c r="F36" s="21">
        <f t="shared" si="0"/>
        <v>1248000</v>
      </c>
    </row>
    <row r="37" spans="1:6" ht="25.5" customHeight="1">
      <c r="A37" s="14"/>
      <c r="B37" s="22" t="s">
        <v>13</v>
      </c>
      <c r="C37" s="24"/>
      <c r="D37" s="24">
        <f>SUM(D24:D36)</f>
        <v>17.23</v>
      </c>
      <c r="E37" s="23">
        <f>SUM(E24:E36)</f>
        <v>1931039.96</v>
      </c>
      <c r="F37" s="23">
        <f>SUM(F24:F36)</f>
        <v>22236479.520000003</v>
      </c>
    </row>
    <row r="38" spans="1:6" ht="27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5" customHeight="1">
      <c r="A40" s="12"/>
      <c r="B40" s="50" t="s">
        <v>106</v>
      </c>
      <c r="C40" s="51"/>
      <c r="D40" s="51"/>
      <c r="E40" s="51"/>
      <c r="F40" s="51"/>
    </row>
    <row r="41" spans="1:6" ht="23.2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5"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Լապտերիկ</vt:lpstr>
      <vt:lpstr>ծիածան</vt:lpstr>
      <vt:lpstr>թոռնիկ Մանուշակ </vt:lpstr>
      <vt:lpstr>ժպիտ </vt:lpstr>
      <vt:lpstr>Լուսաստղիկ </vt:lpstr>
      <vt:lpstr>Արձագանք </vt:lpstr>
      <vt:lpstr>Լիլիթ </vt:lpstr>
      <vt:lpstr>Նանուլիկ</vt:lpstr>
      <vt:lpstr>Լիանա</vt:lpstr>
      <vt:lpstr>Արևիկ </vt:lpstr>
      <vt:lpstr>Արարատ </vt:lpstr>
      <vt:lpstr>Գոհար</vt:lpstr>
      <vt:lpstr>Փարոս</vt:lpstr>
      <vt:lpstr>Անի պարտեզ</vt:lpstr>
      <vt:lpstr>Կարմիր գլխարկ </vt:lpstr>
      <vt:lpstr>Հենզել և Գրետել</vt:lpstr>
      <vt:lpstr>Սուրբ Մարիամ </vt:lpstr>
      <vt:lpstr>Գյումրու մանկիկ</vt:lpstr>
      <vt:lpstr>Էյլիթիա</vt:lpstr>
      <vt:lpstr>Ձյունիկ</vt:lpstr>
      <vt:lpstr>Հուսո առագաստ </vt:lpstr>
      <vt:lpstr>Երազանք </vt:lpstr>
      <vt:lpstr>Անուլիկ </vt:lpstr>
      <vt:lpstr>Զանգակ </vt:lpstr>
      <vt:lpstr>Лист1</vt:lpstr>
      <vt:lpstr>'Անի պարտեզ'!Область_печати</vt:lpstr>
      <vt:lpstr>'Անուլիկ '!Область_печати</vt:lpstr>
      <vt:lpstr>'Արարատ '!Область_печати</vt:lpstr>
      <vt:lpstr>'Արևիկ '!Область_печати</vt:lpstr>
      <vt:lpstr>'Արձագանք '!Область_печати</vt:lpstr>
      <vt:lpstr>'Գյումրու մանկիկ'!Область_печати</vt:lpstr>
      <vt:lpstr>Գոհար!Область_печати</vt:lpstr>
      <vt:lpstr>'Երազանք '!Область_печати</vt:lpstr>
      <vt:lpstr>'Զանգակ '!Область_печати</vt:lpstr>
      <vt:lpstr>Էյլիթիա!Область_печати</vt:lpstr>
      <vt:lpstr>'թոռնիկ Մանուշակ '!Область_печати</vt:lpstr>
      <vt:lpstr>'ժպիտ '!Область_печати</vt:lpstr>
      <vt:lpstr>Լապտերիկ!Область_печати</vt:lpstr>
      <vt:lpstr>Լիանա!Область_печати</vt:lpstr>
      <vt:lpstr>'Լիլիթ '!Область_печати</vt:lpstr>
      <vt:lpstr>'Լուսաստղիկ '!Область_печати</vt:lpstr>
      <vt:lpstr>ծիածան!Область_печати</vt:lpstr>
      <vt:lpstr>'Կարմիր գլխարկ '!Область_печати</vt:lpstr>
      <vt:lpstr>'Հենզել և Գրետել'!Область_печати</vt:lpstr>
      <vt:lpstr>'Հուսո առագաստ '!Область_печати</vt:lpstr>
      <vt:lpstr>Ձյունիկ!Область_печати</vt:lpstr>
      <vt:lpstr>Նանուլիկ!Область_печати</vt:lpstr>
      <vt:lpstr>'Սուրբ Մարիամ '!Область_печати</vt:lpstr>
      <vt:lpstr>Փարոս!Область_печати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2023-12-26T13:32:12Z</dcterms:modified>
</cp:coreProperties>
</file>