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60" firstSheet="14" activeTab="23"/>
  </bookViews>
  <sheets>
    <sheet name="Լապտերիկ (2)" sheetId="48" r:id="rId1"/>
    <sheet name="ծիածան (2)" sheetId="49" r:id="rId2"/>
    <sheet name="թոռնիկ Մանուշակ" sheetId="74" r:id="rId3"/>
    <sheet name="ժպիտ  խունբ" sheetId="73" r:id="rId4"/>
    <sheet name="Լուսաստղիկ (2)" sheetId="52" r:id="rId5"/>
    <sheet name="Արձագանք (2)" sheetId="53" r:id="rId6"/>
    <sheet name="Լիլիթ (2)" sheetId="54" r:id="rId7"/>
    <sheet name="Նանուլիկ (2)" sheetId="55" r:id="rId8"/>
    <sheet name="Լիանա (2)" sheetId="56" r:id="rId9"/>
    <sheet name="Արևիկ (2)" sheetId="57" r:id="rId10"/>
    <sheet name="Արարատ (2)" sheetId="58" r:id="rId11"/>
    <sheet name="Գոհար (2)" sheetId="59" r:id="rId12"/>
    <sheet name="Փարոս (2)" sheetId="60" r:id="rId13"/>
    <sheet name="Անի պարտեզ (2)" sheetId="61" r:id="rId14"/>
    <sheet name="Կարմիր գլխարկ (2)" sheetId="62" r:id="rId15"/>
    <sheet name="Հենզել և Գրետել (2)" sheetId="63" r:id="rId16"/>
    <sheet name="Սուրբ Մարիամ (2)" sheetId="64" r:id="rId17"/>
    <sheet name="Գյումրու մանկիկ (2)" sheetId="65" r:id="rId18"/>
    <sheet name="Էյլիթիա (2)" sheetId="66" r:id="rId19"/>
    <sheet name="Ձյունիկ (2)" sheetId="67" r:id="rId20"/>
    <sheet name="Հուսո առագաստ (2)" sheetId="68" r:id="rId21"/>
    <sheet name="Երազանք (2)" sheetId="69" r:id="rId22"/>
    <sheet name="Անուլիկ (2)" sheetId="70" r:id="rId23"/>
    <sheet name="Զանգակ (2)" sheetId="71" r:id="rId24"/>
    <sheet name="Лист1" sheetId="76" r:id="rId25"/>
  </sheets>
  <definedNames>
    <definedName name="_xlnm.Print_Area" localSheetId="13">'Անի պարտեզ (2)'!$A$1:$F$53</definedName>
    <definedName name="_xlnm.Print_Area" localSheetId="22">'Անուլիկ (2)'!$A$1:$F$53</definedName>
    <definedName name="_xlnm.Print_Area" localSheetId="10">'Արարատ (2)'!$A$1:$F$56</definedName>
    <definedName name="_xlnm.Print_Area" localSheetId="9">'Արևիկ (2)'!$A$1:$F$53</definedName>
    <definedName name="_xlnm.Print_Area" localSheetId="5">'Արձագանք (2)'!$A$1:$F$55</definedName>
    <definedName name="_xlnm.Print_Area" localSheetId="17">'Գյումրու մանկիկ (2)'!$A$1:$F$53</definedName>
    <definedName name="_xlnm.Print_Area" localSheetId="11">'Գոհար (2)'!$A$1:$F$56</definedName>
    <definedName name="_xlnm.Print_Area" localSheetId="21">'Երազանք (2)'!$A$1:$F$54</definedName>
    <definedName name="_xlnm.Print_Area" localSheetId="23">'Զանգակ (2)'!$A$1:$F$55</definedName>
    <definedName name="_xlnm.Print_Area" localSheetId="18">'Էյլիթիա (2)'!$A$1:$F$53</definedName>
    <definedName name="_xlnm.Print_Area" localSheetId="2">'թոռնիկ Մանուշակ'!$A$1:$F$60</definedName>
    <definedName name="_xlnm.Print_Area" localSheetId="3">'ժպիտ  խունբ'!$A$1:$F$54</definedName>
    <definedName name="_xlnm.Print_Area" localSheetId="0">'Լապտերիկ (2)'!$A$1:$F$58</definedName>
    <definedName name="_xlnm.Print_Area" localSheetId="8">'Լիանա (2)'!$A$1:$F$54</definedName>
    <definedName name="_xlnm.Print_Area" localSheetId="6">'Լիլիթ (2)'!$A$1:$F$52</definedName>
    <definedName name="_xlnm.Print_Area" localSheetId="4">'Լուսաստղիկ (2)'!$A$1:$F$53</definedName>
    <definedName name="_xlnm.Print_Area" localSheetId="1">'ծիածան (2)'!$A$1:$F$60</definedName>
    <definedName name="_xlnm.Print_Area" localSheetId="14">'Կարմիր գլխարկ (2)'!$A$1:$F$54</definedName>
    <definedName name="_xlnm.Print_Area" localSheetId="15">'Հենզել և Գրետել (2)'!$A$1:$F$54</definedName>
    <definedName name="_xlnm.Print_Area" localSheetId="20">'Հուսո առագաստ (2)'!$A$1:$F$56</definedName>
    <definedName name="_xlnm.Print_Area" localSheetId="19">'Ձյունիկ (2)'!$A$1:$F$56</definedName>
    <definedName name="_xlnm.Print_Area" localSheetId="7">'Նանուլիկ (2)'!$A$1:$F$53</definedName>
    <definedName name="_xlnm.Print_Area" localSheetId="16">'Սուրբ Մարիամ (2)'!$A$1:$F$55</definedName>
    <definedName name="_xlnm.Print_Area" localSheetId="12">'Փարոս (2)'!$A$1:$F$55</definedName>
  </definedNames>
  <calcPr calcId="124519"/>
</workbook>
</file>

<file path=xl/calcChain.xml><?xml version="1.0" encoding="utf-8"?>
<calcChain xmlns="http://schemas.openxmlformats.org/spreadsheetml/2006/main">
  <c r="F37" i="53"/>
  <c r="C28" i="48"/>
  <c r="D38" i="58"/>
  <c r="E37"/>
  <c r="D42" i="49" l="1"/>
  <c r="D43" i="74"/>
  <c r="E38"/>
  <c r="E42"/>
  <c r="E41"/>
  <c r="E40"/>
  <c r="E39"/>
  <c r="E37"/>
  <c r="E36"/>
  <c r="E35"/>
  <c r="E34"/>
  <c r="E33"/>
  <c r="E32"/>
  <c r="E31"/>
  <c r="E30"/>
  <c r="E29"/>
  <c r="E33" i="63"/>
  <c r="D35" i="73"/>
  <c r="E34"/>
  <c r="E33"/>
  <c r="E32"/>
  <c r="E31"/>
  <c r="E30"/>
  <c r="E29"/>
  <c r="E28"/>
  <c r="E27"/>
  <c r="E26"/>
  <c r="E25"/>
  <c r="E24"/>
  <c r="D37" i="71"/>
  <c r="E36"/>
  <c r="E43" i="74" l="1"/>
  <c r="E35" i="73"/>
  <c r="E30" i="49"/>
  <c r="E31"/>
  <c r="E32"/>
  <c r="E33"/>
  <c r="E34"/>
  <c r="E35"/>
  <c r="E36"/>
  <c r="E37"/>
  <c r="E38"/>
  <c r="E39"/>
  <c r="E40"/>
  <c r="E41"/>
  <c r="E29"/>
  <c r="F43" i="74" l="1"/>
  <c r="F35" i="73"/>
  <c r="E24" i="70"/>
  <c r="E24" i="52"/>
  <c r="E24" i="53"/>
  <c r="E24" i="54"/>
  <c r="E24" i="55"/>
  <c r="E24" i="56"/>
  <c r="E24" i="57"/>
  <c r="E35" i="58"/>
  <c r="E34"/>
  <c r="E32"/>
  <c r="E24"/>
  <c r="E24" i="59"/>
  <c r="F37" s="1"/>
  <c r="E24" i="60"/>
  <c r="E24" i="61"/>
  <c r="E25" i="62"/>
  <c r="E25" i="63"/>
  <c r="E26" i="64"/>
  <c r="F36" s="1"/>
  <c r="E24" i="65"/>
  <c r="F35" s="1"/>
  <c r="E24" i="66"/>
  <c r="E24" i="67"/>
  <c r="E24" i="71"/>
  <c r="E24" i="69"/>
  <c r="E24" i="68"/>
  <c r="E34" i="71"/>
  <c r="E34" i="68"/>
  <c r="E33"/>
  <c r="F42" i="49" l="1"/>
  <c r="E36" i="67"/>
  <c r="E35" i="60"/>
  <c r="E35" i="59"/>
  <c r="D37" i="53"/>
  <c r="E34"/>
  <c r="D35" i="70" l="1"/>
  <c r="E25"/>
  <c r="E25" i="65"/>
  <c r="D36" i="64"/>
  <c r="E27"/>
  <c r="D34" i="54"/>
  <c r="E25"/>
  <c r="D36" i="62"/>
  <c r="D35" i="57"/>
  <c r="E33"/>
  <c r="E34" i="62"/>
  <c r="E35" i="71" l="1"/>
  <c r="E33"/>
  <c r="E32"/>
  <c r="E31"/>
  <c r="E30"/>
  <c r="E29"/>
  <c r="E28"/>
  <c r="E27"/>
  <c r="E26"/>
  <c r="E25"/>
  <c r="E34" i="70"/>
  <c r="E33"/>
  <c r="E32"/>
  <c r="E31"/>
  <c r="E30"/>
  <c r="E29"/>
  <c r="E28"/>
  <c r="E27"/>
  <c r="E26"/>
  <c r="D35" i="69"/>
  <c r="E34"/>
  <c r="E33"/>
  <c r="E32"/>
  <c r="E31"/>
  <c r="E30"/>
  <c r="E29"/>
  <c r="E28"/>
  <c r="E27"/>
  <c r="E26"/>
  <c r="E25"/>
  <c r="D38" i="68"/>
  <c r="E37"/>
  <c r="E36"/>
  <c r="E35"/>
  <c r="E32"/>
  <c r="E31"/>
  <c r="E30"/>
  <c r="E29"/>
  <c r="E28"/>
  <c r="E27"/>
  <c r="E26"/>
  <c r="E25"/>
  <c r="D38" i="67"/>
  <c r="E37"/>
  <c r="E35"/>
  <c r="E34"/>
  <c r="E33"/>
  <c r="E32"/>
  <c r="E31"/>
  <c r="E30"/>
  <c r="E29"/>
  <c r="E28"/>
  <c r="E27"/>
  <c r="E26"/>
  <c r="E25"/>
  <c r="D35" i="66"/>
  <c r="E34"/>
  <c r="E33"/>
  <c r="E32"/>
  <c r="E31"/>
  <c r="E30"/>
  <c r="E29"/>
  <c r="E28"/>
  <c r="E27"/>
  <c r="E26"/>
  <c r="E25"/>
  <c r="D35" i="65"/>
  <c r="E34"/>
  <c r="E33"/>
  <c r="E32"/>
  <c r="E31"/>
  <c r="E30"/>
  <c r="E29"/>
  <c r="E28"/>
  <c r="E27"/>
  <c r="E26"/>
  <c r="E35" i="64"/>
  <c r="E34"/>
  <c r="E33"/>
  <c r="E32"/>
  <c r="E31"/>
  <c r="E30"/>
  <c r="E29"/>
  <c r="E28"/>
  <c r="D36" i="63"/>
  <c r="E35"/>
  <c r="E34"/>
  <c r="E32"/>
  <c r="E31"/>
  <c r="E30"/>
  <c r="E29"/>
  <c r="E28"/>
  <c r="E27"/>
  <c r="E26"/>
  <c r="E35" i="62"/>
  <c r="E33"/>
  <c r="E32"/>
  <c r="E31"/>
  <c r="E30"/>
  <c r="E29"/>
  <c r="E28"/>
  <c r="E27"/>
  <c r="E26"/>
  <c r="D35" i="61"/>
  <c r="E34"/>
  <c r="E33"/>
  <c r="E32"/>
  <c r="E31"/>
  <c r="E30"/>
  <c r="E29"/>
  <c r="E28"/>
  <c r="E27"/>
  <c r="E26"/>
  <c r="E25"/>
  <c r="D37" i="60"/>
  <c r="E36"/>
  <c r="E34"/>
  <c r="E33"/>
  <c r="E32"/>
  <c r="E31"/>
  <c r="E30"/>
  <c r="E29"/>
  <c r="E28"/>
  <c r="E27"/>
  <c r="E26"/>
  <c r="E25"/>
  <c r="D37" i="59"/>
  <c r="E36"/>
  <c r="E34"/>
  <c r="E33"/>
  <c r="E32"/>
  <c r="E31"/>
  <c r="E30"/>
  <c r="E29"/>
  <c r="E28"/>
  <c r="E27"/>
  <c r="E26"/>
  <c r="E25"/>
  <c r="E36" i="58"/>
  <c r="E33"/>
  <c r="E31"/>
  <c r="E30"/>
  <c r="E29"/>
  <c r="E28"/>
  <c r="E27"/>
  <c r="E26"/>
  <c r="E25"/>
  <c r="E34" i="57"/>
  <c r="E32"/>
  <c r="E31"/>
  <c r="E30"/>
  <c r="E29"/>
  <c r="E28"/>
  <c r="E27"/>
  <c r="E26"/>
  <c r="E25"/>
  <c r="D36" i="56"/>
  <c r="E35"/>
  <c r="E34"/>
  <c r="E33"/>
  <c r="E32"/>
  <c r="E31"/>
  <c r="E30"/>
  <c r="E29"/>
  <c r="E28"/>
  <c r="E27"/>
  <c r="E26"/>
  <c r="E25"/>
  <c r="D35" i="55"/>
  <c r="E34"/>
  <c r="E33"/>
  <c r="E32"/>
  <c r="E31"/>
  <c r="E30"/>
  <c r="E29"/>
  <c r="E28"/>
  <c r="E27"/>
  <c r="E26"/>
  <c r="E25"/>
  <c r="E33" i="54"/>
  <c r="E32"/>
  <c r="E31"/>
  <c r="E30"/>
  <c r="E29"/>
  <c r="E28"/>
  <c r="E27"/>
  <c r="E26"/>
  <c r="E36" i="53"/>
  <c r="E35"/>
  <c r="E33"/>
  <c r="E32"/>
  <c r="E31"/>
  <c r="E30"/>
  <c r="E29"/>
  <c r="E28"/>
  <c r="E27"/>
  <c r="E26"/>
  <c r="E25"/>
  <c r="D35" i="52"/>
  <c r="E34"/>
  <c r="E33"/>
  <c r="E32"/>
  <c r="E31"/>
  <c r="E30"/>
  <c r="E29"/>
  <c r="E28"/>
  <c r="E27"/>
  <c r="E26"/>
  <c r="E25"/>
  <c r="D39" i="48"/>
  <c r="E38"/>
  <c r="E37"/>
  <c r="E36"/>
  <c r="E35"/>
  <c r="E34"/>
  <c r="E33"/>
  <c r="E32"/>
  <c r="E31"/>
  <c r="E30"/>
  <c r="E29"/>
  <c r="F38" i="68" l="1"/>
  <c r="F37" i="60"/>
  <c r="E38" i="58"/>
  <c r="E37" i="71"/>
  <c r="F35" i="70"/>
  <c r="F35" i="69"/>
  <c r="F35" i="66"/>
  <c r="F36" i="63"/>
  <c r="E38" i="67"/>
  <c r="E35" i="65"/>
  <c r="E36" i="64"/>
  <c r="E36" i="63"/>
  <c r="E35" i="52"/>
  <c r="E34" i="54"/>
  <c r="E37" i="59"/>
  <c r="E36" i="62"/>
  <c r="E35" i="66"/>
  <c r="E38" i="68"/>
  <c r="E35" i="69"/>
  <c r="E35" i="61"/>
  <c r="E35" i="55"/>
  <c r="E35" i="57"/>
  <c r="E37" i="53"/>
  <c r="E42" i="49"/>
  <c r="E35" i="70"/>
  <c r="E37" i="60"/>
  <c r="E36" i="56"/>
  <c r="F38" i="67"/>
  <c r="F36" i="62"/>
  <c r="F35" i="61"/>
  <c r="F37" i="71" l="1"/>
  <c r="F35" i="57"/>
  <c r="F36" i="56"/>
  <c r="F35" i="55"/>
  <c r="F34" i="54"/>
  <c r="F35" i="52"/>
  <c r="F38" i="58"/>
  <c r="E28" i="48"/>
  <c r="F39" l="1"/>
  <c r="E39"/>
</calcChain>
</file>

<file path=xl/sharedStrings.xml><?xml version="1.0" encoding="utf-8"?>
<sst xmlns="http://schemas.openxmlformats.org/spreadsheetml/2006/main" count="924" uniqueCount="181">
  <si>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</si>
  <si>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</si>
  <si>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</si>
  <si>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</si>
  <si>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</si>
  <si>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Հաշվապահ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</si>
  <si>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</si>
  <si>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</si>
  <si>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</si>
  <si>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</si>
  <si>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</si>
  <si>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</si>
  <si>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</si>
  <si>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</si>
  <si>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 xml:space="preserve">Համայնքապետարանի աշխատակազմի </t>
  </si>
  <si>
    <t>ֆինանսատնտեսագիտական բաժնի</t>
  </si>
  <si>
    <t>գլխավոր մասնագետ՝</t>
  </si>
  <si>
    <t>Օժանդակ բանվոր</t>
  </si>
  <si>
    <t>Դռնապան</t>
  </si>
  <si>
    <t>Հավաքարար</t>
  </si>
  <si>
    <t>« Ժպիտ »    ՀՈԱԿ</t>
  </si>
  <si>
    <t>« Ծիածան »    ՀՈԱԿ</t>
  </si>
  <si>
    <t>Օժ.բանվոր</t>
  </si>
  <si>
    <t>« Լապտերիկ »    ՀՈԱԿ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</si>
  <si>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</si>
  <si>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</si>
  <si>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</si>
  <si>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</si>
  <si>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</si>
  <si>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>Ա. Սահակյան</t>
  </si>
  <si>
    <t>« Լուսաստղիկ»    ՀՈԱԿ</t>
  </si>
  <si>
    <t>Լ. Ավետիսյան</t>
  </si>
  <si>
    <t>« Արձագանք»    ՀՈԱԿ</t>
  </si>
  <si>
    <t>Ջ. Ավետիսյան</t>
  </si>
  <si>
    <t>« Լիլիթ»    ՀՈԱԿ</t>
  </si>
  <si>
    <t>Ս. Ձվակերյան</t>
  </si>
  <si>
    <t>« Նանուլիկ»    ՀՈԱԿ</t>
  </si>
  <si>
    <t xml:space="preserve">Տնօրեն՝  </t>
  </si>
  <si>
    <t>« Լիանա»    ՀՈԱԿ</t>
  </si>
  <si>
    <t>Ս. Դարբինյան</t>
  </si>
  <si>
    <t>« Արևիկ»    ՀՈԱԿ</t>
  </si>
  <si>
    <t>Գ. Մանուկյան</t>
  </si>
  <si>
    <t>Ս. Հարությունյան</t>
  </si>
  <si>
    <t>« Գոհար»    ՀՈԱԿ</t>
  </si>
  <si>
    <t>Ա. Կարապետյան</t>
  </si>
  <si>
    <t>« Փարոս»    ՀՈԱԿ</t>
  </si>
  <si>
    <t>Ա. Արաքչյան</t>
  </si>
  <si>
    <t>« Անի պարտեզ»    ՀՈԱԿ</t>
  </si>
  <si>
    <t>Շ. Ստեփանյան</t>
  </si>
  <si>
    <t>« Հենզել և Գրետել»    ՀՈԱԿ</t>
  </si>
  <si>
    <t>Կ. Մելիքյան</t>
  </si>
  <si>
    <t>Ա. Գևորգյան</t>
  </si>
  <si>
    <t>« Սուրբ Մարիամ»    ՀՈԱԿ</t>
  </si>
  <si>
    <t>« Գյումրու մանկիկ»    ՀՈԱԿ</t>
  </si>
  <si>
    <t>« Էյլիթիա»    ՀՈԱԿ</t>
  </si>
  <si>
    <t>« Ձյունիկ»    ՀՈԱԿ</t>
  </si>
  <si>
    <t>Ա. Դեմիրճյան</t>
  </si>
  <si>
    <t>« Հուսո առագաստ»    ՀՈԱԿ</t>
  </si>
  <si>
    <t>Կ. Մարկոսյան</t>
  </si>
  <si>
    <t>« Անուլիկ»    ՀՈԱԿ</t>
  </si>
  <si>
    <t>Ս. Մելքոնյան</t>
  </si>
  <si>
    <t>« Զանգակ»    ՀՈԱԿ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</si>
  <si>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</si>
  <si>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</si>
  <si>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</si>
  <si>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</si>
  <si>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</si>
  <si>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Ա. Մուրադյան</t>
  </si>
  <si>
    <t>« Երազանք »    ՀՈԱԿ</t>
  </si>
  <si>
    <t>«Արարատ կրթահամալիր»    ՀՈԱԿ</t>
  </si>
  <si>
    <t>«Կարմիր գլխարկ»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</si>
  <si>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</si>
  <si>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</si>
  <si>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</si>
  <si>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</si>
  <si>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Տնտեսվար</t>
  </si>
  <si>
    <t xml:space="preserve">Տնօրենի ժ/պ՝  </t>
  </si>
  <si>
    <t>Այգեպան</t>
  </si>
  <si>
    <t>Մ. Սողոյան</t>
  </si>
  <si>
    <t>Շ.Ալեքսանյան</t>
  </si>
  <si>
    <t xml:space="preserve">կրթության բաժնի պետի ժ/պ՝ </t>
  </si>
  <si>
    <t xml:space="preserve">կրթության բաժնի պետի ժ՝պ՝ </t>
  </si>
  <si>
    <t>Ա.Գաբոյան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</si>
  <si>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</si>
  <si>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>Ս. Սարգսյան</t>
  </si>
  <si>
    <t>Ն. Մելքոնյան</t>
  </si>
  <si>
    <t>« Թոռնիկ Մանուշակ»    ՀՈԱԿ</t>
  </si>
  <si>
    <t>Ա.Տոնոյնան</t>
  </si>
  <si>
    <t>Մ.Ղարաքեշիշյան</t>
  </si>
  <si>
    <t>Ն.Գասպարյան</t>
  </si>
  <si>
    <t xml:space="preserve">Տնօրեն </t>
  </si>
  <si>
    <t>ՈՒսուցիչ</t>
  </si>
  <si>
    <t>&lt;&lt;ՀԱՎԵԼՎԱԾ N 36</t>
  </si>
  <si>
    <t>ավագանու  2021 թվականի 27  դեկտեմբերի</t>
  </si>
  <si>
    <t>N _282- Ա__ որոշման&gt;&gt;</t>
  </si>
  <si>
    <t>ավագանու  2021 թվականի 27 դեկտեմբերի</t>
  </si>
  <si>
    <t>N____208 Ա_____ որոշման&gt;&gt;</t>
  </si>
  <si>
    <t>&lt;&lt;ՀԱՎԵԼՎԱԾ N 35</t>
  </si>
  <si>
    <t>N ___208-Ա_________  որոշման&gt;&gt;</t>
  </si>
  <si>
    <t>&lt;&lt;ՀԱՎԵԼՎԱԾ N 37</t>
  </si>
  <si>
    <t>Ա.Ներսիսյան</t>
  </si>
  <si>
    <t>Ընդամենը (հիմնական)</t>
  </si>
  <si>
    <t>կ.տ</t>
  </si>
  <si>
    <t>Ընդամենը 21 925 580 դրամ</t>
  </si>
  <si>
    <r>
      <t xml:space="preserve">*փոխարինողներ` դաստիարակ` 4,48x102 630=459 782  դրամ, դաստիարակի օգնական`  4x102 630=410 520 դրամ և բուժքույր` 0,75x102 630=76 973  դրամ, </t>
    </r>
    <r>
      <rPr>
        <b/>
        <sz val="14"/>
        <rFont val="GHEA Grapalat"/>
        <family val="3"/>
      </rPr>
      <t>ընդամենը (փոխարինող) 947 275  դրամ</t>
    </r>
  </si>
  <si>
    <r>
      <t xml:space="preserve">*փոխարինողներ` դաստիարակ` 5,6x102 630=574 728  դրամ, դաստիարակի օգնական`  5x102 630=513 150 դրամ և բուժքույր` 1x102 630=102 630  դրամ, </t>
    </r>
    <r>
      <rPr>
        <b/>
        <sz val="14"/>
        <rFont val="GHEA Grapalat"/>
        <family val="3"/>
      </rPr>
      <t>ընդամենը (փոխարինող) 1 190 508  դրամ</t>
    </r>
  </si>
  <si>
    <r>
      <t xml:space="preserve">*փոխարինողներ` դաստիարակ` 6,72x102 630=689 674  դրամ, դաստիարակի օգնական`  6x102 630=615 780 դրամ և բուժքույր` 1x102 630=102 630  դրամ, </t>
    </r>
    <r>
      <rPr>
        <b/>
        <sz val="14"/>
        <rFont val="GHEA Grapalat"/>
        <family val="3"/>
      </rPr>
      <t>ընդամենը (փոխարինող) 1 408 084  դրամ</t>
    </r>
  </si>
  <si>
    <r>
      <t xml:space="preserve">*փոխարինողներ` դաստիարակ` 3,36x102 630=344 837  դրամ, դաստիարակի օգնական`  3x102 630=307 890 դրամ և բուժքույր` 0,75x102 630=76 973  դրամ, </t>
    </r>
    <r>
      <rPr>
        <b/>
        <sz val="14"/>
        <rFont val="GHEA Grapalat"/>
        <family val="3"/>
      </rPr>
      <t>ընդամենը (փոխարինող) 729 700  դրամ</t>
    </r>
  </si>
  <si>
    <r>
      <t xml:space="preserve">*փոխարինողներ` դաստիարակ` 4,48x102 630=459 782  դրամ, դաստիարակի օգնական`  4x102 630=410 520 դրամ և բուժքույր` 1x102 630=102 630  դրամ, </t>
    </r>
    <r>
      <rPr>
        <b/>
        <sz val="14"/>
        <rFont val="GHEA Grapalat"/>
        <family val="3"/>
      </rPr>
      <t>ընդամենը (փոխարինող) 972 932  դրամ</t>
    </r>
  </si>
  <si>
    <t>Ընդամենը 27 142 245 դրամ</t>
  </si>
  <si>
    <t>Ընդամենը  27 734 699 դրամ</t>
  </si>
  <si>
    <t>Ընդամենը  26 253 562 դրամ</t>
  </si>
  <si>
    <t>Ընդամենը  29 651 012  դրամ</t>
  </si>
  <si>
    <t>Ընդամենը  30 539 694  դրամ</t>
  </si>
  <si>
    <t>Ընդամենը  16 739 971   դրամ</t>
  </si>
  <si>
    <t>&lt;&lt;ՀԱՎԵԼՎԱԾ N 35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</si>
  <si>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1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</si>
  <si>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36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</si>
  <si>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2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</si>
  <si>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37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</si>
  <si>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3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</si>
  <si>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38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</si>
  <si>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4                                    Հայստանի Հանրապետության Շիրակի մարզի Գյումրի համայնքիավագանու 2022 թվականի հունիսի 22-ի N                  որոշման </t>
  </si>
  <si>
    <t xml:space="preserve">ՀԱՎԵԼՎԱԾ N 5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</si>
  <si>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40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</si>
  <si>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6                                    Հայստանի Հանրապետության Շիրակի մարզի Գյումրի համայնքիավագանու 2022 թվականի հունիսի 22-ի N                  որոշման </t>
  </si>
  <si>
    <t xml:space="preserve">ՀԱՎԵԼՎԱԾ N 7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</si>
  <si>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41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</si>
  <si>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8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</si>
  <si>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42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</si>
  <si>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17 332 426   դրամ</t>
  </si>
  <si>
    <t xml:space="preserve">ՀԱՎԵԼՎԱԾ N 9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</si>
  <si>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43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</si>
  <si>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22 518 035   դրամ</t>
  </si>
  <si>
    <t xml:space="preserve">ՀԱՎԵԼՎԱԾ N 10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</si>
  <si>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44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</si>
  <si>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21 925 580   դրամ</t>
  </si>
  <si>
    <t xml:space="preserve">ՀԱՎԵԼՎԱԾ N 11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</si>
  <si>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45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</si>
  <si>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32 570 894  դրամ</t>
  </si>
  <si>
    <t xml:space="preserve">ՀԱՎԵԼՎԱԾ N 12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</si>
  <si>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46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</si>
  <si>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13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</si>
  <si>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47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</si>
  <si>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27 142 245  դրամ</t>
  </si>
  <si>
    <r>
      <t xml:space="preserve">*փոխարինողներ` դաստիարակ` 5,6x102 630=574 728  դրամ, դաստիարակի օգնական`  5x102 630=513 150  դրամ և բուժքույր` 1x102 630=102 630  դրամ, </t>
    </r>
    <r>
      <rPr>
        <b/>
        <sz val="14"/>
        <rFont val="GHEA Grapalat"/>
        <family val="3"/>
      </rPr>
      <t>ընդամենը (փոխարինող) 1 190 508  դրամ</t>
    </r>
  </si>
  <si>
    <t>Ընդամենը  27 438 472  դրամ</t>
  </si>
  <si>
    <t>&lt;&lt;ՀԱՎԵԼՎԱԾ N 48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</si>
  <si>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14                                    Հայստանի Հանրապետության Շիրակի մարզի Գյումրի համայնքիավագանու 2022 թվականի հունիսի 22-ի N                  որոշման </t>
  </si>
  <si>
    <t xml:space="preserve">ՀԱՎԵԼՎԱԾ N 15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</si>
  <si>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49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</si>
  <si>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r>
      <t xml:space="preserve">*փոխարինողներ` դաստիարակ` 2,24x102 630=229 891  դրամ, դաստիարակի օգնական`  2x102 630=205 260 դրամ և բուժքույր` 0,5x102 630=51 315  դրամ, </t>
    </r>
    <r>
      <rPr>
        <b/>
        <sz val="14"/>
        <rFont val="GHEA Grapalat"/>
        <family val="3"/>
      </rPr>
      <t>ընդամենը (փոխարինող) 486 466  դրամ</t>
    </r>
  </si>
  <si>
    <t>Ընդամենը  13 306 069  դրամ</t>
  </si>
  <si>
    <t xml:space="preserve">ՀԱՎԵԼՎԱԾ N 16 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</si>
  <si>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50 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</si>
  <si>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21 333 125  դրամ</t>
  </si>
  <si>
    <t xml:space="preserve">ՀԱՎԵԼՎԱԾ N 17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</si>
  <si>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51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</si>
  <si>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16 739 971  դրամ</t>
  </si>
  <si>
    <t xml:space="preserve">ՀԱՎԵԼՎԱԾ N 18 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</si>
  <si>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52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</si>
  <si>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17 332 426  դրամ</t>
  </si>
  <si>
    <t xml:space="preserve">ՀԱՎԵԼՎԱԾ N 19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</si>
  <si>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53 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</si>
  <si>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26 253 562  դրամ</t>
  </si>
  <si>
    <t xml:space="preserve">ՀԱՎԵԼՎԱԾ N 20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</si>
  <si>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54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</si>
  <si>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31 132 150  դրամ</t>
  </si>
  <si>
    <t>Ընդամենը  27 734 700  դրամ</t>
  </si>
  <si>
    <t xml:space="preserve">ՀԱՎԵԼՎԱԾ N 21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</si>
  <si>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55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</si>
  <si>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ՀԱՎԵԼՎԱԾ N 23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</si>
  <si>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57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</si>
  <si>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 xml:space="preserve">Տնօրենի փոխարինող՝  </t>
  </si>
  <si>
    <t>Հ.Հունանյան</t>
  </si>
  <si>
    <t xml:space="preserve">ՀԱՎԵԼՎԱԾ N 22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</si>
  <si>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56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</si>
  <si>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21 925 580  դրամ</t>
  </si>
  <si>
    <t xml:space="preserve">ՀԱՎԵԼՎԱԾ N 24                                  Հայստանի Հանրապետության Շիրակի մարզի Գյումրի համայնքիավագանու 2022 թվականի հունիսի 22-ի N                  որոշման </t>
  </si>
  <si>
    <t>&lt;&lt;ՀԱՎԵԼՎԱԾ N 58                                                                        Հայաստանի Հանրապետության Շիրակի մարզի Գյումրի համայնքի ավագանու 2021 թվականի     դեկտեմբերի 27-ի                                                                                                                  N 282-Ա   որոշման&gt;&gt;</t>
  </si>
  <si>
    <t>Ընդամենը  18 517 336  դրամ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</si>
</sst>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  <font>
      <b/>
      <sz val="11"/>
      <name val="GHEA Grapalat"/>
      <family val="3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0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Font="1"/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3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3" fontId="0" fillId="0" borderId="0" xfId="0" applyNumberFormat="1"/>
    <xf numFmtId="0" fontId="5" fillId="0" borderId="0" xfId="1" applyFont="1" applyFill="1" applyBorder="1" applyAlignment="1" applyProtection="1">
      <alignment horizontal="left" vertical="center"/>
      <protection locked="0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4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top" wrapText="1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I58"/>
  <sheetViews>
    <sheetView zoomScaleSheetLayoutView="100" workbookViewId="0">
      <selection activeCell="E1" sqref="E1:F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  <col min="9" max="9" width="9.85546875" bestFit="1" customWidth="1"/>
  </cols>
  <sheetData>
    <row r="1" spans="1:6" ht="18.75" customHeight="1">
      <c r="E1" s="61" t="s">
        <v>116</v>
      </c>
      <c r="F1" s="61"/>
    </row>
    <row r="2" spans="1:6" ht="18.75" customHeight="1">
      <c r="E2" s="61"/>
      <c r="F2" s="61"/>
    </row>
    <row r="3" spans="1:6" ht="18.75" customHeight="1">
      <c r="B3" s="42"/>
      <c r="C3" s="42"/>
      <c r="D3" s="43"/>
      <c r="E3" s="61"/>
      <c r="F3" s="61"/>
    </row>
    <row r="4" spans="1:6" ht="18.75" customHeight="1">
      <c r="B4" s="42"/>
      <c r="C4" s="42"/>
      <c r="D4" s="43"/>
      <c r="E4" s="61"/>
      <c r="F4" s="61"/>
    </row>
    <row r="5" spans="1:6" ht="18.75" customHeight="1">
      <c r="B5" s="42"/>
      <c r="C5" s="42"/>
      <c r="D5" s="43"/>
      <c r="E5" s="61"/>
      <c r="F5" s="61"/>
    </row>
    <row r="6" spans="1:6" ht="17.25">
      <c r="A6" s="1"/>
      <c r="B6" s="42"/>
      <c r="C6" s="42"/>
      <c r="D6" s="43"/>
      <c r="E6" s="61"/>
      <c r="F6" s="61"/>
    </row>
    <row r="7" spans="1:6" ht="17.25" hidden="1">
      <c r="A7" s="6"/>
      <c r="B7" s="42"/>
      <c r="C7" s="42"/>
      <c r="D7" s="43"/>
      <c r="E7" s="45" t="s">
        <v>97</v>
      </c>
      <c r="F7" s="6"/>
    </row>
    <row r="8" spans="1:6" ht="17.25" hidden="1">
      <c r="A8" s="6"/>
      <c r="B8" s="2"/>
      <c r="C8" s="2"/>
      <c r="E8" s="45" t="s">
        <v>0</v>
      </c>
      <c r="F8" s="6"/>
    </row>
    <row r="9" spans="1:6" ht="18.75" hidden="1">
      <c r="A9" s="6"/>
      <c r="B9" s="6"/>
      <c r="C9" s="6"/>
      <c r="D9" s="9"/>
      <c r="E9" s="45" t="s">
        <v>1</v>
      </c>
      <c r="F9" s="6"/>
    </row>
    <row r="10" spans="1:6" ht="18.75" hidden="1">
      <c r="A10" s="6"/>
      <c r="B10" s="6"/>
      <c r="C10" s="6"/>
      <c r="D10" s="9"/>
      <c r="E10" s="45" t="s">
        <v>93</v>
      </c>
      <c r="F10" s="6"/>
    </row>
    <row r="11" spans="1:6" ht="18.75" hidden="1">
      <c r="A11" s="6"/>
      <c r="B11" s="6"/>
      <c r="C11" s="6"/>
      <c r="D11" s="9"/>
      <c r="E11" s="45" t="s">
        <v>98</v>
      </c>
      <c r="F11" s="6"/>
    </row>
    <row r="12" spans="1:6" ht="17.25">
      <c r="A12" s="6"/>
      <c r="B12" s="6"/>
      <c r="C12" s="6"/>
      <c r="D12" s="6"/>
      <c r="E12" s="7"/>
      <c r="F12" s="46"/>
    </row>
    <row r="13" spans="1:6" ht="17.25">
      <c r="A13" s="6"/>
      <c r="B13" s="6"/>
      <c r="C13" s="6"/>
      <c r="D13" s="6"/>
      <c r="E13" s="62" t="s">
        <v>115</v>
      </c>
      <c r="F13" s="62"/>
    </row>
    <row r="14" spans="1:6" ht="17.25">
      <c r="A14" s="6"/>
      <c r="B14" s="6"/>
      <c r="C14" s="6"/>
      <c r="D14" s="6"/>
      <c r="E14" s="62"/>
      <c r="F14" s="62"/>
    </row>
    <row r="15" spans="1:6" ht="17.25">
      <c r="A15" s="6"/>
      <c r="B15" s="6"/>
      <c r="C15" s="6"/>
      <c r="D15" s="6"/>
      <c r="E15" s="62"/>
      <c r="F15" s="62"/>
    </row>
    <row r="16" spans="1:6" ht="17.25">
      <c r="A16" s="6"/>
      <c r="B16" s="6"/>
      <c r="C16" s="6"/>
      <c r="D16" s="6"/>
      <c r="E16" s="62"/>
      <c r="F16" s="62"/>
    </row>
    <row r="17" spans="1:6" ht="17.25">
      <c r="A17" s="6"/>
      <c r="B17" s="6"/>
      <c r="C17" s="6"/>
      <c r="D17" s="6"/>
      <c r="E17" s="62"/>
      <c r="F17" s="62"/>
    </row>
    <row r="18" spans="1:6" ht="17.25">
      <c r="A18" s="6"/>
      <c r="B18" s="6"/>
      <c r="C18" s="6"/>
      <c r="D18" s="6"/>
      <c r="E18" s="7"/>
      <c r="F18" s="8"/>
    </row>
    <row r="19" spans="1:6" ht="38.25" customHeight="1">
      <c r="A19" s="64" t="s">
        <v>2</v>
      </c>
      <c r="B19" s="64"/>
      <c r="C19" s="64"/>
      <c r="D19" s="64"/>
      <c r="E19" s="64"/>
      <c r="F19" s="8"/>
    </row>
    <row r="20" spans="1:6" ht="20.25">
      <c r="A20" s="65" t="s">
        <v>24</v>
      </c>
      <c r="B20" s="65"/>
      <c r="C20" s="65"/>
      <c r="D20" s="65"/>
      <c r="E20" s="65"/>
      <c r="F20" s="8"/>
    </row>
    <row r="21" spans="1:6" ht="20.25">
      <c r="A21" s="65"/>
      <c r="B21" s="65"/>
      <c r="C21" s="65"/>
      <c r="D21" s="65"/>
      <c r="E21" s="65"/>
      <c r="F21" s="8"/>
    </row>
    <row r="22" spans="1:6" ht="20.25">
      <c r="A22" s="66" t="s">
        <v>23</v>
      </c>
      <c r="B22" s="66"/>
      <c r="C22" s="66"/>
      <c r="D22" s="66"/>
      <c r="E22" s="66"/>
      <c r="F22" s="8"/>
    </row>
    <row r="23" spans="1:6" ht="20.25">
      <c r="A23" s="24"/>
      <c r="B23" s="24"/>
      <c r="C23" s="12" t="s">
        <v>25</v>
      </c>
      <c r="D23" s="24"/>
      <c r="E23" s="24"/>
      <c r="F23" s="8"/>
    </row>
    <row r="24" spans="1:6" ht="20.25">
      <c r="A24" s="3"/>
      <c r="B24" s="13" t="s">
        <v>62</v>
      </c>
      <c r="C24" s="18">
        <v>20</v>
      </c>
      <c r="D24" s="3"/>
      <c r="E24" s="3"/>
      <c r="F24" s="8"/>
    </row>
    <row r="25" spans="1:6" ht="20.25">
      <c r="A25" s="13"/>
      <c r="B25" s="3"/>
      <c r="C25" s="3"/>
      <c r="D25" s="3"/>
      <c r="E25" s="3"/>
      <c r="F25" s="8"/>
    </row>
    <row r="26" spans="1:6" ht="20.25">
      <c r="A26" s="13"/>
      <c r="B26" s="3"/>
      <c r="C26" s="3"/>
      <c r="D26" s="3"/>
      <c r="E26" s="3"/>
      <c r="F26" s="8"/>
    </row>
    <row r="27" spans="1:6" ht="60.75">
      <c r="A27" s="14" t="s">
        <v>3</v>
      </c>
      <c r="B27" s="14" t="s">
        <v>26</v>
      </c>
      <c r="C27" s="14" t="s">
        <v>27</v>
      </c>
      <c r="D27" s="14" t="s">
        <v>28</v>
      </c>
      <c r="E27" s="14" t="s">
        <v>66</v>
      </c>
      <c r="F27" s="14" t="s">
        <v>73</v>
      </c>
    </row>
    <row r="28" spans="1:6" ht="27" customHeight="1">
      <c r="A28" s="15">
        <v>1</v>
      </c>
      <c r="B28" s="16" t="s">
        <v>4</v>
      </c>
      <c r="C28" s="30">
        <f>110000+(110000*10%)</f>
        <v>121000</v>
      </c>
      <c r="D28" s="15">
        <v>1</v>
      </c>
      <c r="E28" s="30">
        <f>SUM(C28*D28)</f>
        <v>121000</v>
      </c>
      <c r="F28" s="30">
        <v>1397000</v>
      </c>
    </row>
    <row r="29" spans="1:6" ht="25.5" customHeight="1">
      <c r="A29" s="15">
        <v>2</v>
      </c>
      <c r="B29" s="16" t="s">
        <v>12</v>
      </c>
      <c r="C29" s="30">
        <v>104500</v>
      </c>
      <c r="D29" s="15">
        <v>1</v>
      </c>
      <c r="E29" s="30">
        <f>SUM(C29*D29)</f>
        <v>104500</v>
      </c>
      <c r="F29" s="30">
        <v>1206500</v>
      </c>
    </row>
    <row r="30" spans="1:6" ht="28.5" customHeight="1">
      <c r="A30" s="15">
        <v>3</v>
      </c>
      <c r="B30" s="16" t="s">
        <v>5</v>
      </c>
      <c r="C30" s="30">
        <v>104500</v>
      </c>
      <c r="D30" s="15">
        <v>0.5</v>
      </c>
      <c r="E30" s="30">
        <f t="shared" ref="E30:E38" si="0">SUM(C30*D30)</f>
        <v>52250</v>
      </c>
      <c r="F30" s="30">
        <v>603250</v>
      </c>
    </row>
    <row r="31" spans="1:6" ht="25.5" customHeight="1">
      <c r="A31" s="15">
        <v>4</v>
      </c>
      <c r="B31" s="16" t="s">
        <v>8</v>
      </c>
      <c r="C31" s="30">
        <v>104500</v>
      </c>
      <c r="D31" s="15">
        <v>1</v>
      </c>
      <c r="E31" s="30">
        <f t="shared" si="0"/>
        <v>104500</v>
      </c>
      <c r="F31" s="30">
        <v>1206500</v>
      </c>
    </row>
    <row r="32" spans="1:6" ht="27" customHeight="1">
      <c r="A32" s="15">
        <v>5</v>
      </c>
      <c r="B32" s="16" t="s">
        <v>9</v>
      </c>
      <c r="C32" s="30">
        <v>104500</v>
      </c>
      <c r="D32" s="15">
        <v>0.75</v>
      </c>
      <c r="E32" s="30">
        <f t="shared" si="0"/>
        <v>78375</v>
      </c>
      <c r="F32" s="30">
        <v>904875</v>
      </c>
    </row>
    <row r="33" spans="1:9" ht="26.25" customHeight="1">
      <c r="A33" s="15">
        <v>6</v>
      </c>
      <c r="B33" s="16" t="s">
        <v>6</v>
      </c>
      <c r="C33" s="30">
        <v>130952</v>
      </c>
      <c r="D33" s="15">
        <v>4.4800000000000004</v>
      </c>
      <c r="E33" s="30">
        <f t="shared" si="0"/>
        <v>586664.96000000008</v>
      </c>
      <c r="F33" s="30">
        <v>6773355</v>
      </c>
    </row>
    <row r="34" spans="1:9" ht="27" customHeight="1">
      <c r="A34" s="15">
        <v>7</v>
      </c>
      <c r="B34" s="16" t="s">
        <v>10</v>
      </c>
      <c r="C34" s="30">
        <v>102630</v>
      </c>
      <c r="D34" s="15">
        <v>1</v>
      </c>
      <c r="E34" s="30">
        <f t="shared" si="0"/>
        <v>102630</v>
      </c>
      <c r="F34" s="30">
        <v>1184910</v>
      </c>
    </row>
    <row r="35" spans="1:9" ht="27" customHeight="1">
      <c r="A35" s="15">
        <v>8</v>
      </c>
      <c r="B35" s="16" t="s">
        <v>11</v>
      </c>
      <c r="C35" s="30">
        <v>102630</v>
      </c>
      <c r="D35" s="15">
        <v>1</v>
      </c>
      <c r="E35" s="30">
        <f t="shared" si="0"/>
        <v>102630</v>
      </c>
      <c r="F35" s="30">
        <v>1184910</v>
      </c>
    </row>
    <row r="36" spans="1:9" ht="27" customHeight="1">
      <c r="A36" s="15">
        <v>9</v>
      </c>
      <c r="B36" s="16" t="s">
        <v>22</v>
      </c>
      <c r="C36" s="30">
        <v>102630</v>
      </c>
      <c r="D36" s="15">
        <v>0.5</v>
      </c>
      <c r="E36" s="30">
        <f t="shared" si="0"/>
        <v>51315</v>
      </c>
      <c r="F36" s="30">
        <v>592455</v>
      </c>
    </row>
    <row r="37" spans="1:9" ht="26.25" customHeight="1">
      <c r="A37" s="15">
        <v>10</v>
      </c>
      <c r="B37" s="16" t="s">
        <v>18</v>
      </c>
      <c r="C37" s="30">
        <v>102630</v>
      </c>
      <c r="D37" s="15">
        <v>1</v>
      </c>
      <c r="E37" s="30">
        <f t="shared" si="0"/>
        <v>102630</v>
      </c>
      <c r="F37" s="30">
        <v>1184910</v>
      </c>
    </row>
    <row r="38" spans="1:9" ht="30" customHeight="1">
      <c r="A38" s="15">
        <v>11</v>
      </c>
      <c r="B38" s="16" t="s">
        <v>7</v>
      </c>
      <c r="C38" s="30">
        <v>102630</v>
      </c>
      <c r="D38" s="15">
        <v>4</v>
      </c>
      <c r="E38" s="30">
        <f t="shared" si="0"/>
        <v>410520</v>
      </c>
      <c r="F38" s="30">
        <v>4739640</v>
      </c>
    </row>
    <row r="39" spans="1:9" ht="27" customHeight="1">
      <c r="A39" s="33"/>
      <c r="B39" s="31" t="s">
        <v>101</v>
      </c>
      <c r="C39" s="33"/>
      <c r="D39" s="33">
        <f>SUM(D28:D38)</f>
        <v>16.23</v>
      </c>
      <c r="E39" s="32">
        <f>SUM(E28:E38)</f>
        <v>1817014.96</v>
      </c>
      <c r="F39" s="32">
        <f>SUM(F28:F38)</f>
        <v>20978305</v>
      </c>
    </row>
    <row r="40" spans="1:9" ht="27" customHeight="1">
      <c r="A40" s="39"/>
      <c r="B40" s="40"/>
      <c r="C40" s="39"/>
      <c r="D40" s="39"/>
      <c r="E40" s="41"/>
      <c r="F40" s="41"/>
    </row>
    <row r="41" spans="1:9" ht="27" customHeight="1">
      <c r="A41" s="39"/>
      <c r="B41" s="67" t="s">
        <v>104</v>
      </c>
      <c r="C41" s="67"/>
      <c r="D41" s="67"/>
      <c r="E41" s="67"/>
      <c r="F41" s="67"/>
      <c r="I41" s="44"/>
    </row>
    <row r="42" spans="1:9" ht="35.25" customHeight="1">
      <c r="A42" s="17"/>
      <c r="B42" s="67"/>
      <c r="C42" s="67"/>
      <c r="D42" s="67"/>
      <c r="E42" s="67"/>
      <c r="F42" s="67"/>
    </row>
    <row r="43" spans="1:9" ht="35.25" customHeight="1">
      <c r="A43" s="17"/>
      <c r="B43" s="63" t="s">
        <v>103</v>
      </c>
      <c r="C43" s="63"/>
      <c r="D43" s="50"/>
      <c r="E43" s="50"/>
      <c r="F43" s="50"/>
      <c r="I43" s="44"/>
    </row>
    <row r="44" spans="1:9" ht="35.25" customHeight="1">
      <c r="A44" s="17"/>
      <c r="B44" s="36"/>
      <c r="C44" s="36"/>
      <c r="D44" s="36"/>
      <c r="E44" s="36"/>
      <c r="F44" s="36"/>
    </row>
    <row r="45" spans="1:9" ht="20.25">
      <c r="A45" s="13" t="s">
        <v>14</v>
      </c>
      <c r="B45" s="13"/>
      <c r="C45" s="13"/>
      <c r="D45" s="13"/>
      <c r="E45" s="3"/>
      <c r="F45" s="8"/>
    </row>
    <row r="46" spans="1:9" ht="20.25">
      <c r="A46" s="13" t="s">
        <v>80</v>
      </c>
      <c r="B46" s="3"/>
      <c r="C46" s="3"/>
      <c r="D46" s="3"/>
      <c r="E46" s="13" t="s">
        <v>79</v>
      </c>
      <c r="F46" s="8"/>
    </row>
    <row r="47" spans="1:9" ht="20.25">
      <c r="A47" s="13"/>
      <c r="B47" s="3"/>
      <c r="C47" s="3"/>
      <c r="D47" s="3"/>
      <c r="E47" s="13"/>
      <c r="F47" s="8"/>
    </row>
    <row r="48" spans="1:9" ht="24.75" customHeight="1">
      <c r="A48" s="13"/>
      <c r="B48" s="3"/>
      <c r="C48" s="3"/>
      <c r="D48" s="3"/>
      <c r="E48" s="13"/>
      <c r="F48" s="8"/>
    </row>
    <row r="49" spans="1:6" ht="20.25">
      <c r="A49" s="13" t="s">
        <v>37</v>
      </c>
      <c r="B49" s="3"/>
      <c r="C49" s="3"/>
      <c r="D49" s="3"/>
      <c r="E49" s="13" t="s">
        <v>82</v>
      </c>
      <c r="F49" s="8"/>
    </row>
    <row r="50" spans="1:6" ht="20.25">
      <c r="A50" s="13"/>
      <c r="B50" s="3"/>
      <c r="C50" s="3"/>
      <c r="D50" s="3"/>
      <c r="E50" s="13"/>
      <c r="F50" s="8"/>
    </row>
    <row r="51" spans="1:6" ht="20.25">
      <c r="A51" s="13"/>
      <c r="B51" s="3"/>
      <c r="C51" s="3"/>
      <c r="D51" s="3"/>
      <c r="E51" s="13"/>
      <c r="F51" s="8"/>
    </row>
    <row r="52" spans="1:6" ht="20.25">
      <c r="A52" s="13" t="s">
        <v>14</v>
      </c>
      <c r="B52" s="3"/>
      <c r="C52" s="3"/>
      <c r="D52" s="3"/>
      <c r="E52" s="13"/>
      <c r="F52" s="8"/>
    </row>
    <row r="53" spans="1:6" ht="20.25">
      <c r="A53" s="13" t="s">
        <v>15</v>
      </c>
      <c r="B53" s="3"/>
      <c r="C53" s="3"/>
      <c r="D53" s="3"/>
      <c r="E53" s="13"/>
      <c r="F53" s="8"/>
    </row>
    <row r="54" spans="1:6" ht="20.25">
      <c r="A54" s="13" t="s">
        <v>16</v>
      </c>
      <c r="B54" s="3"/>
      <c r="C54" s="3"/>
      <c r="D54" s="3"/>
      <c r="E54" s="13" t="s">
        <v>100</v>
      </c>
      <c r="F54" s="8"/>
    </row>
    <row r="55" spans="1:6" ht="18.75">
      <c r="A55" s="47"/>
      <c r="B55" s="47"/>
      <c r="C55" s="47"/>
      <c r="D55" s="47"/>
      <c r="E55" s="47"/>
      <c r="F55" s="8"/>
    </row>
    <row r="56" spans="1:6" ht="17.25">
      <c r="A56" s="8"/>
      <c r="B56" s="8"/>
      <c r="C56" s="8"/>
      <c r="D56" s="8"/>
      <c r="E56" s="4" t="s">
        <v>83</v>
      </c>
      <c r="F56" s="8"/>
    </row>
    <row r="57" spans="1:6">
      <c r="A57" s="8"/>
      <c r="B57" s="8"/>
      <c r="C57" s="8"/>
      <c r="D57" s="8"/>
      <c r="E57" s="8"/>
      <c r="F57" s="8"/>
    </row>
    <row r="58" spans="1:6">
      <c r="A58" s="8"/>
      <c r="B58" s="8"/>
      <c r="C58" s="8"/>
      <c r="D58" s="8"/>
      <c r="E58" s="8"/>
      <c r="F58" s="8"/>
    </row>
  </sheetData>
  <mergeCells count="8">
    <mergeCell ref="E1:F6"/>
    <mergeCell ref="E13:F17"/>
    <mergeCell ref="B43:C43"/>
    <mergeCell ref="A19:E19"/>
    <mergeCell ref="A20:E20"/>
    <mergeCell ref="A21:E21"/>
    <mergeCell ref="A22:E22"/>
    <mergeCell ref="B41:F42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topLeftCell="A31" zoomScaleSheetLayoutView="100" workbookViewId="0">
      <selection activeCell="E8" sqref="E8:F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5" customWidth="1"/>
  </cols>
  <sheetData>
    <row r="1" spans="1:6" ht="18.75" customHeight="1">
      <c r="E1" s="61" t="s">
        <v>134</v>
      </c>
      <c r="F1" s="61"/>
    </row>
    <row r="2" spans="1:6" ht="18.75" customHeight="1">
      <c r="E2" s="61"/>
      <c r="F2" s="61"/>
    </row>
    <row r="3" spans="1:6" ht="18.75" customHeight="1">
      <c r="A3" s="1"/>
      <c r="B3" s="1"/>
      <c r="C3" s="1"/>
      <c r="D3" s="1"/>
      <c r="E3" s="61"/>
      <c r="F3" s="61"/>
    </row>
    <row r="4" spans="1:6" ht="18.75" customHeight="1">
      <c r="A4" s="1"/>
      <c r="B4" s="1"/>
      <c r="C4" s="1"/>
      <c r="D4" s="1"/>
      <c r="E4" s="61"/>
      <c r="F4" s="61"/>
    </row>
    <row r="5" spans="1:6" ht="18.75" customHeight="1">
      <c r="A5" s="1"/>
      <c r="B5" s="1"/>
      <c r="C5" s="1"/>
      <c r="D5" s="1"/>
      <c r="E5" s="61"/>
      <c r="F5" s="61"/>
    </row>
    <row r="6" spans="1:6" ht="17.25" customHeight="1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135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 customHeight="1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40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64</v>
      </c>
      <c r="C20" s="18">
        <v>21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2.25" customHeight="1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7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5</v>
      </c>
      <c r="C25" s="30">
        <v>104500</v>
      </c>
      <c r="D25" s="15">
        <v>0.5</v>
      </c>
      <c r="E25" s="30">
        <f t="shared" ref="E25:E34" si="0">SUM(C25*D25)</f>
        <v>52250</v>
      </c>
      <c r="F25" s="30">
        <v>603250</v>
      </c>
    </row>
    <row r="26" spans="1:6" ht="24.75" customHeight="1">
      <c r="A26" s="15">
        <v>3</v>
      </c>
      <c r="B26" s="16" t="s">
        <v>8</v>
      </c>
      <c r="C26" s="30">
        <v>104500</v>
      </c>
      <c r="D26" s="15">
        <v>1</v>
      </c>
      <c r="E26" s="30">
        <f t="shared" si="0"/>
        <v>104500</v>
      </c>
      <c r="F26" s="30">
        <v>1206500</v>
      </c>
    </row>
    <row r="27" spans="1:6" ht="24" customHeight="1">
      <c r="A27" s="15">
        <v>4</v>
      </c>
      <c r="B27" s="16" t="s">
        <v>9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5.5" customHeight="1">
      <c r="A28" s="15">
        <v>5</v>
      </c>
      <c r="B28" s="16" t="s">
        <v>6</v>
      </c>
      <c r="C28" s="30">
        <v>130952</v>
      </c>
      <c r="D28" s="15">
        <v>4.4800000000000004</v>
      </c>
      <c r="E28" s="30">
        <f t="shared" si="0"/>
        <v>586664.96000000008</v>
      </c>
      <c r="F28" s="30">
        <v>6773355</v>
      </c>
    </row>
    <row r="29" spans="1:6" ht="24.75" customHeight="1">
      <c r="A29" s="15">
        <v>6</v>
      </c>
      <c r="B29" s="16" t="s">
        <v>10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4.75" customHeight="1">
      <c r="A30" s="15">
        <v>7</v>
      </c>
      <c r="B30" s="16" t="s">
        <v>11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5.5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7" customHeight="1">
      <c r="A32" s="15">
        <v>9</v>
      </c>
      <c r="B32" s="16" t="s">
        <v>17</v>
      </c>
      <c r="C32" s="30">
        <v>102630</v>
      </c>
      <c r="D32" s="15">
        <v>0.5</v>
      </c>
      <c r="E32" s="30">
        <f t="shared" si="0"/>
        <v>51315</v>
      </c>
      <c r="F32" s="30">
        <v>592455</v>
      </c>
    </row>
    <row r="33" spans="1:6" ht="28.5" customHeight="1">
      <c r="A33" s="15">
        <v>10</v>
      </c>
      <c r="B33" s="16" t="s">
        <v>12</v>
      </c>
      <c r="C33" s="30">
        <v>104500</v>
      </c>
      <c r="D33" s="15">
        <v>1</v>
      </c>
      <c r="E33" s="30">
        <f>SUM(C33*D33)</f>
        <v>104500</v>
      </c>
      <c r="F33" s="30">
        <v>1206500</v>
      </c>
    </row>
    <row r="34" spans="1:6" ht="27.75" customHeight="1">
      <c r="A34" s="15">
        <v>11</v>
      </c>
      <c r="B34" s="16" t="s">
        <v>7</v>
      </c>
      <c r="C34" s="30">
        <v>102630</v>
      </c>
      <c r="D34" s="15">
        <v>4</v>
      </c>
      <c r="E34" s="30">
        <f t="shared" si="0"/>
        <v>410520</v>
      </c>
      <c r="F34" s="30">
        <v>4739640</v>
      </c>
    </row>
    <row r="35" spans="1:6" ht="27" customHeight="1">
      <c r="A35" s="15"/>
      <c r="B35" s="31" t="s">
        <v>101</v>
      </c>
      <c r="C35" s="33"/>
      <c r="D35" s="33">
        <f>SUM(D24:D34)</f>
        <v>16.23</v>
      </c>
      <c r="E35" s="32">
        <f>SUM(E24:E34)</f>
        <v>1817014.96</v>
      </c>
      <c r="F35" s="32">
        <f>SUM(F24:F34)</f>
        <v>20978305</v>
      </c>
    </row>
    <row r="36" spans="1:6" ht="27" customHeight="1">
      <c r="A36" s="38"/>
      <c r="B36" s="40"/>
      <c r="C36" s="39"/>
      <c r="D36" s="39"/>
      <c r="E36" s="41"/>
      <c r="F36" s="41"/>
    </row>
    <row r="37" spans="1:6" ht="27" customHeight="1">
      <c r="A37" s="38"/>
      <c r="B37" s="68" t="s">
        <v>104</v>
      </c>
      <c r="C37" s="68"/>
      <c r="D37" s="68"/>
      <c r="E37" s="68"/>
      <c r="F37" s="68"/>
    </row>
    <row r="38" spans="1:6" ht="34.5" customHeight="1">
      <c r="A38" s="38"/>
      <c r="B38" s="68"/>
      <c r="C38" s="68"/>
      <c r="D38" s="68"/>
      <c r="E38" s="68"/>
      <c r="F38" s="68"/>
    </row>
    <row r="39" spans="1:6" ht="34.5" customHeight="1">
      <c r="A39" s="38"/>
      <c r="B39" s="37"/>
      <c r="C39" s="37"/>
      <c r="D39" s="37"/>
      <c r="E39" s="37"/>
      <c r="F39" s="37"/>
    </row>
    <row r="40" spans="1:6" ht="34.5" customHeight="1">
      <c r="A40" s="38"/>
      <c r="B40" s="63" t="s">
        <v>136</v>
      </c>
      <c r="C40" s="63"/>
      <c r="D40" s="37"/>
      <c r="E40" s="37"/>
      <c r="F40" s="37"/>
    </row>
    <row r="41" spans="1:6" ht="36.75" customHeight="1">
      <c r="A41" s="17"/>
      <c r="B41" s="17"/>
      <c r="C41" s="17"/>
      <c r="D41" s="17"/>
      <c r="E41" s="17"/>
      <c r="F41" s="8"/>
    </row>
    <row r="42" spans="1:6" ht="20.25">
      <c r="A42" s="13" t="s">
        <v>14</v>
      </c>
      <c r="B42" s="13"/>
      <c r="C42" s="13"/>
      <c r="D42" s="13"/>
      <c r="E42" s="3"/>
      <c r="F42" s="8"/>
    </row>
    <row r="43" spans="1:6" ht="20.25">
      <c r="A43" s="13" t="s">
        <v>80</v>
      </c>
      <c r="B43" s="3"/>
      <c r="C43" s="3"/>
      <c r="D43" s="3"/>
      <c r="E43" s="13" t="s">
        <v>79</v>
      </c>
      <c r="F43" s="8"/>
    </row>
    <row r="44" spans="1:6" ht="45.75" customHeight="1">
      <c r="A44" s="13"/>
      <c r="B44" s="3"/>
      <c r="C44" s="3"/>
      <c r="D44" s="3"/>
      <c r="E44" s="13"/>
      <c r="F44" s="8"/>
    </row>
    <row r="45" spans="1:6" ht="20.25">
      <c r="A45" s="13" t="s">
        <v>37</v>
      </c>
      <c r="B45" s="3"/>
      <c r="C45" s="3"/>
      <c r="D45" s="3"/>
      <c r="E45" s="13" t="s">
        <v>41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14</v>
      </c>
      <c r="B47" s="3"/>
      <c r="C47" s="3"/>
      <c r="D47" s="3"/>
      <c r="E47" s="13"/>
      <c r="F47" s="8"/>
    </row>
    <row r="48" spans="1:6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6"/>
  <sheetViews>
    <sheetView topLeftCell="A31" zoomScaleSheetLayoutView="100" workbookViewId="0">
      <selection activeCell="C28" sqref="C2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5703125" customWidth="1"/>
  </cols>
  <sheetData>
    <row r="1" spans="1:6" ht="18.75" customHeight="1">
      <c r="E1" s="61" t="s">
        <v>137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138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69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62</v>
      </c>
      <c r="C20" s="18">
        <v>26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79.5" customHeight="1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66</v>
      </c>
      <c r="F23" s="14" t="s">
        <v>73</v>
      </c>
    </row>
    <row r="24" spans="1:6" ht="26.25" customHeight="1">
      <c r="A24" s="15">
        <v>1</v>
      </c>
      <c r="B24" s="16" t="s">
        <v>4</v>
      </c>
      <c r="C24" s="30">
        <v>152906</v>
      </c>
      <c r="D24" s="15">
        <v>1</v>
      </c>
      <c r="E24" s="30">
        <f>SUM(C24*D24)</f>
        <v>152906</v>
      </c>
      <c r="F24" s="30">
        <v>1765364</v>
      </c>
    </row>
    <row r="25" spans="1:6" ht="21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7" si="0">SUM(C25*D25)</f>
        <v>104500</v>
      </c>
      <c r="F25" s="30">
        <v>1206500</v>
      </c>
    </row>
    <row r="26" spans="1:6" ht="24.75" customHeight="1">
      <c r="A26" s="15">
        <v>3</v>
      </c>
      <c r="B26" s="16" t="s">
        <v>8</v>
      </c>
      <c r="C26" s="30">
        <v>104500</v>
      </c>
      <c r="D26" s="15">
        <v>1</v>
      </c>
      <c r="E26" s="30">
        <f t="shared" si="0"/>
        <v>104500</v>
      </c>
      <c r="F26" s="30">
        <v>1206500</v>
      </c>
    </row>
    <row r="27" spans="1:6" ht="24.75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4.75" customHeight="1">
      <c r="A28" s="15">
        <v>5</v>
      </c>
      <c r="B28" s="16" t="s">
        <v>6</v>
      </c>
      <c r="C28" s="30">
        <v>130952</v>
      </c>
      <c r="D28" s="15">
        <v>4.4800000000000004</v>
      </c>
      <c r="E28" s="30">
        <f t="shared" si="0"/>
        <v>586664.96000000008</v>
      </c>
      <c r="F28" s="30">
        <v>6773355</v>
      </c>
    </row>
    <row r="29" spans="1:6" ht="24.75" customHeight="1">
      <c r="A29" s="15">
        <v>6</v>
      </c>
      <c r="B29" s="16" t="s">
        <v>10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7.75" customHeight="1">
      <c r="A30" s="15">
        <v>7</v>
      </c>
      <c r="B30" s="16" t="s">
        <v>17</v>
      </c>
      <c r="C30" s="30">
        <v>102630</v>
      </c>
      <c r="D30" s="15">
        <v>0.5</v>
      </c>
      <c r="E30" s="30">
        <f t="shared" si="0"/>
        <v>51315</v>
      </c>
      <c r="F30" s="30">
        <v>592455</v>
      </c>
    </row>
    <row r="31" spans="1:6" ht="26.25" customHeight="1">
      <c r="A31" s="15">
        <v>8</v>
      </c>
      <c r="B31" s="16" t="s">
        <v>11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6.2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7" customHeight="1">
      <c r="A33" s="15">
        <v>10</v>
      </c>
      <c r="B33" s="16" t="s">
        <v>12</v>
      </c>
      <c r="C33" s="30">
        <v>95000</v>
      </c>
      <c r="D33" s="15">
        <v>1</v>
      </c>
      <c r="E33" s="30">
        <f t="shared" si="0"/>
        <v>95000</v>
      </c>
      <c r="F33" s="30">
        <v>1206500</v>
      </c>
    </row>
    <row r="34" spans="1:6" ht="27" customHeight="1">
      <c r="A34" s="15">
        <v>11</v>
      </c>
      <c r="B34" s="16" t="s">
        <v>19</v>
      </c>
      <c r="C34" s="30">
        <v>102630</v>
      </c>
      <c r="D34" s="15">
        <v>1</v>
      </c>
      <c r="E34" s="30">
        <f t="shared" si="0"/>
        <v>102630</v>
      </c>
      <c r="F34" s="30">
        <v>1184910</v>
      </c>
    </row>
    <row r="35" spans="1:6" ht="27" customHeight="1">
      <c r="A35" s="15">
        <v>12</v>
      </c>
      <c r="B35" s="16" t="s">
        <v>13</v>
      </c>
      <c r="C35" s="30">
        <v>102630</v>
      </c>
      <c r="D35" s="15">
        <v>0.5</v>
      </c>
      <c r="E35" s="30">
        <f t="shared" si="0"/>
        <v>51315</v>
      </c>
      <c r="F35" s="30">
        <v>592455</v>
      </c>
    </row>
    <row r="36" spans="1:6" ht="24.75" customHeight="1">
      <c r="A36" s="15">
        <v>13</v>
      </c>
      <c r="B36" s="16" t="s">
        <v>7</v>
      </c>
      <c r="C36" s="30">
        <v>102630</v>
      </c>
      <c r="D36" s="15">
        <v>4</v>
      </c>
      <c r="E36" s="30">
        <f t="shared" si="0"/>
        <v>410520</v>
      </c>
      <c r="F36" s="30">
        <v>4739640</v>
      </c>
    </row>
    <row r="37" spans="1:6" ht="24.75" customHeight="1">
      <c r="A37" s="15">
        <v>14</v>
      </c>
      <c r="B37" s="16" t="s">
        <v>91</v>
      </c>
      <c r="C37" s="30">
        <v>147323</v>
      </c>
      <c r="D37" s="15">
        <v>4.45</v>
      </c>
      <c r="E37" s="30">
        <f t="shared" si="0"/>
        <v>655587.35</v>
      </c>
      <c r="F37" s="30">
        <v>7569054</v>
      </c>
    </row>
    <row r="38" spans="1:6" ht="27" customHeight="1">
      <c r="A38" s="15"/>
      <c r="B38" s="31" t="s">
        <v>101</v>
      </c>
      <c r="C38" s="15"/>
      <c r="D38" s="33">
        <f>SUM(D24:D37)</f>
        <v>22.93</v>
      </c>
      <c r="E38" s="32">
        <f>SUM(E24:E37)</f>
        <v>2727328.31</v>
      </c>
      <c r="F38" s="32">
        <f>SUM(F24:F37)</f>
        <v>31597963</v>
      </c>
    </row>
    <row r="39" spans="1:6" ht="27" customHeight="1">
      <c r="A39" s="19"/>
      <c r="B39" s="20"/>
      <c r="C39" s="69"/>
      <c r="D39" s="69"/>
      <c r="E39" s="69"/>
      <c r="F39" s="21"/>
    </row>
    <row r="40" spans="1:6" ht="27" customHeight="1">
      <c r="A40" s="19"/>
      <c r="B40" s="67" t="s">
        <v>108</v>
      </c>
      <c r="C40" s="67"/>
      <c r="D40" s="67"/>
      <c r="E40" s="67"/>
      <c r="F40" s="67"/>
    </row>
    <row r="41" spans="1:6" ht="27" customHeight="1">
      <c r="A41" s="19"/>
      <c r="B41" s="67"/>
      <c r="C41" s="67"/>
      <c r="D41" s="67"/>
      <c r="E41" s="67"/>
      <c r="F41" s="67"/>
    </row>
    <row r="42" spans="1:6" ht="27" customHeight="1">
      <c r="A42" s="55"/>
      <c r="B42" s="54"/>
      <c r="C42" s="54"/>
      <c r="D42" s="54"/>
      <c r="E42" s="54"/>
      <c r="F42" s="54"/>
    </row>
    <row r="43" spans="1:6" ht="27" customHeight="1">
      <c r="A43" s="55"/>
      <c r="B43" s="63" t="s">
        <v>139</v>
      </c>
      <c r="C43" s="63"/>
      <c r="D43" s="54"/>
      <c r="E43" s="54"/>
      <c r="F43" s="54"/>
    </row>
    <row r="44" spans="1:6" ht="27" customHeight="1">
      <c r="A44" s="19"/>
      <c r="B44" s="22"/>
      <c r="C44" s="22"/>
      <c r="D44" s="22"/>
      <c r="E44" s="22"/>
      <c r="F44" s="21"/>
    </row>
    <row r="45" spans="1:6" ht="20.25">
      <c r="A45" s="13" t="s">
        <v>14</v>
      </c>
      <c r="B45" s="13"/>
      <c r="C45" s="13"/>
      <c r="D45" s="13"/>
      <c r="E45" s="3"/>
      <c r="F45" s="23"/>
    </row>
    <row r="46" spans="1:6" ht="20.25">
      <c r="A46" s="13" t="s">
        <v>80</v>
      </c>
      <c r="B46" s="3"/>
      <c r="C46" s="3"/>
      <c r="D46" s="3"/>
      <c r="E46" s="13" t="s">
        <v>79</v>
      </c>
      <c r="F46" s="8"/>
    </row>
    <row r="47" spans="1:6" ht="40.5" customHeight="1">
      <c r="A47" s="13"/>
      <c r="B47" s="3"/>
      <c r="C47" s="3"/>
      <c r="D47" s="3"/>
      <c r="E47" s="13"/>
      <c r="F47" s="8"/>
    </row>
    <row r="48" spans="1:6" ht="20.25">
      <c r="A48" s="13" t="s">
        <v>76</v>
      </c>
      <c r="B48" s="3"/>
      <c r="C48" s="3"/>
      <c r="D48" s="3"/>
      <c r="E48" s="13" t="s">
        <v>84</v>
      </c>
      <c r="F48" s="8"/>
    </row>
    <row r="49" spans="1:6" ht="20.25">
      <c r="A49" s="13"/>
      <c r="B49" s="3"/>
      <c r="C49" s="3"/>
      <c r="D49" s="3"/>
      <c r="E49" s="13"/>
      <c r="F49" s="8"/>
    </row>
    <row r="50" spans="1:6" ht="20.25">
      <c r="A50" s="13" t="s">
        <v>14</v>
      </c>
      <c r="B50" s="3"/>
      <c r="C50" s="3"/>
      <c r="D50" s="3"/>
      <c r="E50" s="13"/>
      <c r="F50" s="8"/>
    </row>
    <row r="51" spans="1:6" ht="20.25">
      <c r="A51" s="13" t="s">
        <v>15</v>
      </c>
      <c r="B51" s="3"/>
      <c r="C51" s="3"/>
      <c r="D51" s="3"/>
      <c r="E51" s="13"/>
      <c r="F51" s="8"/>
    </row>
    <row r="52" spans="1:6" ht="20.25">
      <c r="A52" s="13" t="s">
        <v>16</v>
      </c>
      <c r="B52" s="3"/>
      <c r="C52" s="3"/>
      <c r="D52" s="3"/>
      <c r="E52" s="13" t="s">
        <v>100</v>
      </c>
      <c r="F52" s="8"/>
    </row>
    <row r="53" spans="1:6">
      <c r="A53" s="8"/>
      <c r="B53" s="8"/>
      <c r="C53" s="8"/>
      <c r="D53" s="8"/>
      <c r="E53" s="8"/>
      <c r="F53" s="8"/>
    </row>
    <row r="54" spans="1:6" ht="16.5">
      <c r="A54" s="8"/>
      <c r="B54" s="8"/>
      <c r="C54" s="8"/>
      <c r="D54" s="8"/>
      <c r="E54" s="4"/>
      <c r="F54" s="8"/>
    </row>
    <row r="55" spans="1:6" ht="17.25">
      <c r="A55" s="8"/>
      <c r="B55" s="8"/>
      <c r="C55" s="8"/>
      <c r="D55" s="8"/>
      <c r="E55" s="4" t="s">
        <v>83</v>
      </c>
      <c r="F55" s="8"/>
    </row>
    <row r="56" spans="1:6">
      <c r="A56" s="8"/>
      <c r="B56" s="8"/>
      <c r="C56" s="8"/>
      <c r="D56" s="8"/>
      <c r="E56" s="8"/>
      <c r="F56" s="8"/>
    </row>
  </sheetData>
  <mergeCells count="9">
    <mergeCell ref="B43:C43"/>
    <mergeCell ref="E1:F6"/>
    <mergeCell ref="E8:F13"/>
    <mergeCell ref="A15:E15"/>
    <mergeCell ref="A16:E16"/>
    <mergeCell ref="A17:E17"/>
    <mergeCell ref="A18:E18"/>
    <mergeCell ref="C39:E39"/>
    <mergeCell ref="B40:F41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7"/>
  <sheetViews>
    <sheetView topLeftCell="A34" zoomScaleSheetLayoutView="100" workbookViewId="0">
      <selection activeCell="D45" sqref="D4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5.5703125" customWidth="1"/>
  </cols>
  <sheetData>
    <row r="1" spans="1:6" ht="18.75" customHeight="1">
      <c r="E1" s="61" t="s">
        <v>140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141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6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43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62</v>
      </c>
      <c r="C20" s="18">
        <v>24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4.7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6" si="0">SUM(C25*D25)</f>
        <v>104500</v>
      </c>
      <c r="F25" s="30">
        <v>1206500</v>
      </c>
    </row>
    <row r="26" spans="1:6" ht="27" customHeight="1">
      <c r="A26" s="15">
        <v>3</v>
      </c>
      <c r="B26" s="16" t="s">
        <v>8</v>
      </c>
      <c r="C26" s="30">
        <v>104500</v>
      </c>
      <c r="D26" s="15">
        <v>1.25</v>
      </c>
      <c r="E26" s="30">
        <f t="shared" si="0"/>
        <v>130625</v>
      </c>
      <c r="F26" s="30">
        <v>1508125</v>
      </c>
    </row>
    <row r="27" spans="1:6" ht="24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6.25" customHeight="1">
      <c r="A28" s="15">
        <v>5</v>
      </c>
      <c r="B28" s="16" t="s">
        <v>6</v>
      </c>
      <c r="C28" s="30">
        <v>130952</v>
      </c>
      <c r="D28" s="15">
        <v>5.6</v>
      </c>
      <c r="E28" s="30">
        <f t="shared" si="0"/>
        <v>733331.2</v>
      </c>
      <c r="F28" s="30">
        <v>8466694</v>
      </c>
    </row>
    <row r="29" spans="1:6" ht="24.75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3.2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" customHeight="1">
      <c r="A31" s="15">
        <v>8</v>
      </c>
      <c r="B31" s="16" t="s">
        <v>17</v>
      </c>
      <c r="C31" s="30">
        <v>102630</v>
      </c>
      <c r="D31" s="15">
        <v>0.5</v>
      </c>
      <c r="E31" s="30">
        <f t="shared" si="0"/>
        <v>51315</v>
      </c>
      <c r="F31" s="30">
        <v>592455</v>
      </c>
    </row>
    <row r="32" spans="1:6" ht="23.2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4.75" customHeight="1">
      <c r="A33" s="15">
        <v>10</v>
      </c>
      <c r="B33" s="16" t="s">
        <v>12</v>
      </c>
      <c r="C33" s="30">
        <v>104500</v>
      </c>
      <c r="D33" s="15">
        <v>1</v>
      </c>
      <c r="E33" s="30">
        <f t="shared" si="0"/>
        <v>104500</v>
      </c>
      <c r="F33" s="30">
        <v>1206500</v>
      </c>
    </row>
    <row r="34" spans="1:6" ht="22.5" customHeight="1">
      <c r="A34" s="15">
        <v>11</v>
      </c>
      <c r="B34" s="16" t="s">
        <v>19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6" ht="22.5" customHeight="1">
      <c r="A35" s="15">
        <v>12</v>
      </c>
      <c r="B35" s="16" t="s">
        <v>75</v>
      </c>
      <c r="C35" s="30">
        <v>102630</v>
      </c>
      <c r="D35" s="15">
        <v>0.5</v>
      </c>
      <c r="E35" s="30">
        <f t="shared" si="0"/>
        <v>51315</v>
      </c>
      <c r="F35" s="30">
        <v>592455</v>
      </c>
    </row>
    <row r="36" spans="1:6" ht="27.75" customHeight="1">
      <c r="A36" s="15">
        <v>13</v>
      </c>
      <c r="B36" s="16" t="s">
        <v>7</v>
      </c>
      <c r="C36" s="30">
        <v>102630</v>
      </c>
      <c r="D36" s="15">
        <v>5</v>
      </c>
      <c r="E36" s="30">
        <f t="shared" si="0"/>
        <v>513150</v>
      </c>
      <c r="F36" s="30">
        <v>5924550</v>
      </c>
    </row>
    <row r="37" spans="1:6" ht="25.5" customHeight="1">
      <c r="A37" s="15"/>
      <c r="B37" s="31" t="s">
        <v>101</v>
      </c>
      <c r="C37" s="33"/>
      <c r="D37" s="33">
        <f>SUM(D24:D36)</f>
        <v>20.350000000000001</v>
      </c>
      <c r="E37" s="32">
        <f>SUM(E24:E36)</f>
        <v>2273441.2000000002</v>
      </c>
      <c r="F37" s="32">
        <f>SUM(F24:F36)</f>
        <v>26247964</v>
      </c>
    </row>
    <row r="38" spans="1:6" ht="25.5" customHeight="1">
      <c r="A38" s="55"/>
      <c r="B38" s="52"/>
      <c r="C38" s="39"/>
      <c r="D38" s="39"/>
      <c r="E38" s="41"/>
      <c r="F38" s="41"/>
    </row>
    <row r="39" spans="1:6" ht="25.5" customHeight="1">
      <c r="A39" s="55"/>
      <c r="B39" s="52"/>
      <c r="C39" s="39"/>
      <c r="D39" s="39"/>
      <c r="E39" s="41"/>
      <c r="F39" s="41"/>
    </row>
    <row r="40" spans="1:6" ht="25.5" customHeight="1">
      <c r="A40" s="55"/>
      <c r="B40" s="67" t="s">
        <v>145</v>
      </c>
      <c r="C40" s="67"/>
      <c r="D40" s="67"/>
      <c r="E40" s="67"/>
      <c r="F40" s="67"/>
    </row>
    <row r="41" spans="1:6" ht="38.25" customHeight="1">
      <c r="A41" s="55"/>
      <c r="B41" s="67"/>
      <c r="C41" s="67"/>
      <c r="D41" s="67"/>
      <c r="E41" s="67"/>
      <c r="F41" s="67"/>
    </row>
    <row r="42" spans="1:6" ht="25.5" customHeight="1">
      <c r="A42" s="55"/>
      <c r="B42" s="53"/>
      <c r="C42" s="53"/>
      <c r="D42" s="53"/>
      <c r="E42" s="53"/>
      <c r="F42" s="53"/>
    </row>
    <row r="43" spans="1:6" ht="25.5" customHeight="1">
      <c r="A43" s="55"/>
      <c r="B43" s="63" t="s">
        <v>146</v>
      </c>
      <c r="C43" s="63"/>
      <c r="D43" s="53"/>
      <c r="E43" s="53"/>
      <c r="F43" s="53"/>
    </row>
    <row r="44" spans="1:6" ht="33" customHeight="1">
      <c r="A44" s="17"/>
      <c r="B44" s="56"/>
      <c r="C44" s="56"/>
      <c r="D44" s="56"/>
      <c r="E44" s="56"/>
      <c r="F44" s="56"/>
    </row>
    <row r="45" spans="1:6" ht="20.25">
      <c r="A45" s="13" t="s">
        <v>14</v>
      </c>
      <c r="B45" s="56"/>
      <c r="C45" s="56"/>
      <c r="D45" s="56"/>
      <c r="E45" s="56"/>
      <c r="F45" s="56"/>
    </row>
    <row r="46" spans="1:6" ht="20.25">
      <c r="A46" s="13" t="s">
        <v>80</v>
      </c>
      <c r="B46" s="3"/>
      <c r="C46" s="3"/>
      <c r="D46" s="3"/>
      <c r="E46" s="13" t="s">
        <v>79</v>
      </c>
      <c r="F46" s="8"/>
    </row>
    <row r="47" spans="1:6" ht="36.75" customHeight="1">
      <c r="A47" s="13"/>
      <c r="B47" s="3"/>
      <c r="C47" s="3"/>
      <c r="D47" s="3"/>
      <c r="E47" s="13"/>
      <c r="F47" s="8"/>
    </row>
    <row r="48" spans="1:6" ht="20.25">
      <c r="A48" s="13" t="s">
        <v>37</v>
      </c>
      <c r="B48" s="3"/>
      <c r="C48" s="3"/>
      <c r="D48" s="3"/>
      <c r="E48" s="13" t="s">
        <v>42</v>
      </c>
      <c r="F48" s="8"/>
    </row>
    <row r="49" spans="1:6" ht="20.25">
      <c r="A49" s="13"/>
      <c r="B49" s="3"/>
      <c r="C49" s="3"/>
      <c r="D49" s="3"/>
      <c r="E49" s="13"/>
      <c r="F49" s="8"/>
    </row>
    <row r="50" spans="1:6" ht="20.25">
      <c r="A50" s="13" t="s">
        <v>14</v>
      </c>
      <c r="B50" s="3"/>
      <c r="C50" s="3"/>
      <c r="D50" s="3"/>
      <c r="E50" s="13"/>
      <c r="F50" s="8"/>
    </row>
    <row r="51" spans="1:6" ht="20.25">
      <c r="A51" s="13" t="s">
        <v>15</v>
      </c>
      <c r="B51" s="3"/>
      <c r="C51" s="3"/>
      <c r="D51" s="3"/>
      <c r="E51" s="13"/>
      <c r="F51" s="8"/>
    </row>
    <row r="52" spans="1:6" ht="20.25">
      <c r="A52" s="13" t="s">
        <v>16</v>
      </c>
      <c r="B52" s="3"/>
      <c r="C52" s="3"/>
      <c r="D52" s="3"/>
      <c r="E52" s="13" t="s">
        <v>100</v>
      </c>
      <c r="F52" s="8"/>
    </row>
    <row r="53" spans="1:6">
      <c r="A53" s="8"/>
      <c r="B53" s="8"/>
      <c r="C53" s="8"/>
      <c r="D53" s="8"/>
      <c r="E53" s="8"/>
      <c r="F53" s="8"/>
    </row>
    <row r="54" spans="1:6" ht="16.5">
      <c r="A54" s="8"/>
      <c r="B54" s="8"/>
      <c r="C54" s="8"/>
      <c r="D54" s="8"/>
      <c r="E54" s="4"/>
      <c r="F54" s="8"/>
    </row>
    <row r="55" spans="1:6" ht="17.25">
      <c r="A55" s="8"/>
      <c r="B55" s="8"/>
      <c r="C55" s="8"/>
      <c r="D55" s="8"/>
      <c r="E55" s="4" t="s">
        <v>83</v>
      </c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</sheetData>
  <mergeCells count="8">
    <mergeCell ref="B43:C43"/>
    <mergeCell ref="E1:F6"/>
    <mergeCell ref="E8:F13"/>
    <mergeCell ref="A15:E15"/>
    <mergeCell ref="A16:E16"/>
    <mergeCell ref="A17:E17"/>
    <mergeCell ref="A18:E18"/>
    <mergeCell ref="B40:F41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5"/>
  <sheetViews>
    <sheetView zoomScaleSheetLayoutView="100" workbookViewId="0">
      <selection activeCell="B37" sqref="B3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85546875" customWidth="1"/>
  </cols>
  <sheetData>
    <row r="1" spans="1:6" ht="18.75" customHeight="1">
      <c r="E1" s="61" t="s">
        <v>142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143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45</v>
      </c>
      <c r="B18" s="66"/>
      <c r="C18" s="66"/>
      <c r="D18" s="66"/>
      <c r="E18" s="66"/>
      <c r="F18" s="8"/>
    </row>
    <row r="19" spans="1:6" ht="20.25">
      <c r="A19" s="24"/>
      <c r="B19" s="24"/>
      <c r="C19" s="12" t="s">
        <v>25</v>
      </c>
      <c r="D19" s="24"/>
      <c r="E19" s="24"/>
      <c r="F19" s="8"/>
    </row>
    <row r="20" spans="1:6" ht="20.25">
      <c r="A20" s="3"/>
      <c r="B20" s="13" t="s">
        <v>62</v>
      </c>
      <c r="C20" s="18">
        <v>23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65</v>
      </c>
    </row>
    <row r="24" spans="1:6" ht="28.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5.5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6" si="0">SUM(C25*D25)</f>
        <v>104500</v>
      </c>
      <c r="F25" s="30">
        <v>1206500</v>
      </c>
    </row>
    <row r="26" spans="1:6" ht="24.75" customHeight="1">
      <c r="A26" s="15">
        <v>3</v>
      </c>
      <c r="B26" s="16" t="s">
        <v>8</v>
      </c>
      <c r="C26" s="30">
        <v>104500</v>
      </c>
      <c r="D26" s="15">
        <v>1.25</v>
      </c>
      <c r="E26" s="30">
        <f t="shared" si="0"/>
        <v>130625</v>
      </c>
      <c r="F26" s="30">
        <v>1508125</v>
      </c>
    </row>
    <row r="27" spans="1:6" ht="27.75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4.75" customHeight="1">
      <c r="A28" s="15">
        <v>5</v>
      </c>
      <c r="B28" s="16" t="s">
        <v>6</v>
      </c>
      <c r="C28" s="30">
        <v>130952</v>
      </c>
      <c r="D28" s="15">
        <v>5.6</v>
      </c>
      <c r="E28" s="30">
        <f t="shared" si="0"/>
        <v>733331.2</v>
      </c>
      <c r="F28" s="30">
        <v>8466694</v>
      </c>
    </row>
    <row r="29" spans="1:6" ht="24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3.2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5.5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4.75" customHeight="1">
      <c r="A32" s="15">
        <v>9</v>
      </c>
      <c r="B32" s="16" t="s">
        <v>13</v>
      </c>
      <c r="C32" s="30">
        <v>102630</v>
      </c>
      <c r="D32" s="15">
        <v>0.25</v>
      </c>
      <c r="E32" s="30">
        <f t="shared" si="0"/>
        <v>25657.5</v>
      </c>
      <c r="F32" s="30">
        <v>296228</v>
      </c>
    </row>
    <row r="33" spans="1:6" ht="25.5" customHeight="1">
      <c r="A33" s="15">
        <v>10</v>
      </c>
      <c r="B33" s="16" t="s">
        <v>12</v>
      </c>
      <c r="C33" s="30">
        <v>104500</v>
      </c>
      <c r="D33" s="15">
        <v>1</v>
      </c>
      <c r="E33" s="30">
        <f t="shared" si="0"/>
        <v>104500</v>
      </c>
      <c r="F33" s="30">
        <v>1206500</v>
      </c>
    </row>
    <row r="34" spans="1:6" ht="24" customHeight="1">
      <c r="A34" s="15">
        <v>11</v>
      </c>
      <c r="B34" s="16" t="s">
        <v>19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6" ht="24" customHeight="1">
      <c r="A35" s="15">
        <v>12</v>
      </c>
      <c r="B35" s="16" t="s">
        <v>75</v>
      </c>
      <c r="C35" s="30">
        <v>102630</v>
      </c>
      <c r="D35" s="15">
        <v>0.5</v>
      </c>
      <c r="E35" s="30">
        <f t="shared" si="0"/>
        <v>51315</v>
      </c>
      <c r="F35" s="30">
        <v>592455</v>
      </c>
    </row>
    <row r="36" spans="1:6" ht="26.25" customHeight="1">
      <c r="A36" s="15">
        <v>13</v>
      </c>
      <c r="B36" s="16" t="s">
        <v>7</v>
      </c>
      <c r="C36" s="30">
        <v>102630</v>
      </c>
      <c r="D36" s="15">
        <v>5</v>
      </c>
      <c r="E36" s="30">
        <f t="shared" si="0"/>
        <v>513150</v>
      </c>
      <c r="F36" s="30">
        <v>5924550</v>
      </c>
    </row>
    <row r="37" spans="1:6" ht="24.75" customHeight="1">
      <c r="A37" s="15"/>
      <c r="B37" s="31" t="s">
        <v>101</v>
      </c>
      <c r="C37" s="15"/>
      <c r="D37" s="33">
        <f>SUM(D24:D36)</f>
        <v>20.100000000000001</v>
      </c>
      <c r="E37" s="32">
        <f>SUM(E24:E36)</f>
        <v>2247783.7000000002</v>
      </c>
      <c r="F37" s="32">
        <f>SUM(F24+F25+F26+F27+F28+F29+F30+F31+F32+F33+F34+F35+F36)</f>
        <v>25951737</v>
      </c>
    </row>
    <row r="38" spans="1:6" ht="24.75" customHeight="1">
      <c r="A38" s="55"/>
      <c r="B38" s="52"/>
      <c r="C38" s="55"/>
      <c r="D38" s="39"/>
      <c r="E38" s="41"/>
      <c r="F38" s="41"/>
    </row>
    <row r="39" spans="1:6" ht="24.75" customHeight="1">
      <c r="A39" s="55"/>
      <c r="B39" s="67" t="s">
        <v>105</v>
      </c>
      <c r="C39" s="67"/>
      <c r="D39" s="67"/>
      <c r="E39" s="67"/>
      <c r="F39" s="67"/>
    </row>
    <row r="40" spans="1:6" ht="33.75" customHeight="1">
      <c r="A40" s="55"/>
      <c r="B40" s="67"/>
      <c r="C40" s="67"/>
      <c r="D40" s="67"/>
      <c r="E40" s="67"/>
      <c r="F40" s="67"/>
    </row>
    <row r="41" spans="1:6" ht="24.75" customHeight="1">
      <c r="A41" s="55"/>
      <c r="B41" s="52"/>
      <c r="C41" s="55"/>
      <c r="D41" s="39"/>
      <c r="E41" s="41"/>
      <c r="F41" s="41"/>
    </row>
    <row r="42" spans="1:6" ht="24.75" customHeight="1">
      <c r="A42" s="55"/>
      <c r="B42" s="63" t="s">
        <v>144</v>
      </c>
      <c r="C42" s="63"/>
      <c r="D42" s="39"/>
      <c r="E42" s="41"/>
      <c r="F42" s="41"/>
    </row>
    <row r="43" spans="1:6" ht="29.25" customHeight="1">
      <c r="A43" s="17"/>
      <c r="B43" s="17"/>
      <c r="C43" s="17"/>
      <c r="D43" s="17"/>
      <c r="E43" s="17"/>
      <c r="F43" s="8"/>
    </row>
    <row r="44" spans="1:6" ht="20.25">
      <c r="A44" s="13" t="s">
        <v>14</v>
      </c>
      <c r="B44" s="13"/>
      <c r="C44" s="13"/>
      <c r="D44" s="13"/>
      <c r="E44" s="3"/>
      <c r="F44" s="8"/>
    </row>
    <row r="45" spans="1:6" ht="20.25">
      <c r="A45" s="13" t="s">
        <v>80</v>
      </c>
      <c r="B45" s="3"/>
      <c r="C45" s="3"/>
      <c r="D45" s="3"/>
      <c r="E45" s="13" t="s">
        <v>79</v>
      </c>
      <c r="F45" s="8"/>
    </row>
    <row r="46" spans="1:6" ht="32.25" customHeight="1">
      <c r="A46" s="13"/>
      <c r="B46" s="3"/>
      <c r="C46" s="3"/>
      <c r="D46" s="3"/>
      <c r="E46" s="13"/>
      <c r="F46" s="8"/>
    </row>
    <row r="47" spans="1:6" ht="20.25">
      <c r="A47" s="13" t="s">
        <v>37</v>
      </c>
      <c r="B47" s="3"/>
      <c r="C47" s="3"/>
      <c r="D47" s="3"/>
      <c r="E47" s="13" t="s">
        <v>44</v>
      </c>
      <c r="F47" s="8"/>
    </row>
    <row r="48" spans="1:6" ht="20.25">
      <c r="A48" s="13"/>
      <c r="B48" s="3"/>
      <c r="C48" s="3"/>
      <c r="D48" s="3"/>
      <c r="E48" s="13"/>
      <c r="F48" s="8"/>
    </row>
    <row r="49" spans="1:6" ht="20.25">
      <c r="A49" s="13" t="s">
        <v>14</v>
      </c>
      <c r="B49" s="3"/>
      <c r="C49" s="3"/>
      <c r="D49" s="3"/>
      <c r="E49" s="13"/>
      <c r="F49" s="8"/>
    </row>
    <row r="50" spans="1:6" ht="20.25">
      <c r="A50" s="13" t="s">
        <v>15</v>
      </c>
      <c r="B50" s="3"/>
      <c r="C50" s="3"/>
      <c r="D50" s="3"/>
      <c r="E50" s="13"/>
      <c r="F50" s="8"/>
    </row>
    <row r="51" spans="1:6" ht="20.25">
      <c r="A51" s="13" t="s">
        <v>16</v>
      </c>
      <c r="B51" s="3"/>
      <c r="C51" s="3"/>
      <c r="D51" s="3"/>
      <c r="E51" s="13" t="s">
        <v>100</v>
      </c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7.25">
      <c r="A54" s="8"/>
      <c r="B54" s="8"/>
      <c r="C54" s="8"/>
      <c r="D54" s="8"/>
      <c r="E54" s="4" t="s">
        <v>83</v>
      </c>
      <c r="F54" s="8"/>
    </row>
    <row r="55" spans="1:6">
      <c r="A55" s="8"/>
      <c r="B55" s="8"/>
      <c r="C55" s="8"/>
      <c r="D55" s="8"/>
      <c r="E55" s="8"/>
      <c r="F55" s="8"/>
    </row>
  </sheetData>
  <mergeCells count="8">
    <mergeCell ref="E1:F6"/>
    <mergeCell ref="E8:F13"/>
    <mergeCell ref="B39:F40"/>
    <mergeCell ref="B42:C42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3"/>
  <sheetViews>
    <sheetView topLeftCell="A31" zoomScaleSheetLayoutView="100" workbookViewId="0">
      <selection activeCell="B37" sqref="B37:F38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>
      <c r="E1" s="61" t="s">
        <v>148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7.25">
      <c r="A9" s="6"/>
      <c r="B9" s="6"/>
      <c r="C9" s="6"/>
      <c r="D9" s="8"/>
      <c r="E9" s="61" t="s">
        <v>147</v>
      </c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61"/>
      <c r="F14" s="61"/>
    </row>
    <row r="15" spans="1:6" ht="38.2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47</v>
      </c>
      <c r="B18" s="66"/>
      <c r="C18" s="66"/>
      <c r="D18" s="66"/>
      <c r="E18" s="66"/>
      <c r="F18" s="8"/>
    </row>
    <row r="19" spans="1:6" ht="30" customHeight="1">
      <c r="A19" s="24"/>
      <c r="B19" s="24"/>
      <c r="C19" s="12" t="s">
        <v>25</v>
      </c>
      <c r="D19" s="24"/>
      <c r="E19" s="24"/>
      <c r="F19" s="57"/>
    </row>
    <row r="20" spans="1:6" ht="20.25">
      <c r="A20" s="3"/>
      <c r="B20" s="13" t="s">
        <v>62</v>
      </c>
      <c r="C20" s="18">
        <v>27</v>
      </c>
      <c r="D20" s="3"/>
      <c r="E20" s="3"/>
      <c r="F20" s="5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6.2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4" si="0">SUM(C25*D25)</f>
        <v>104500</v>
      </c>
      <c r="F25" s="30">
        <v>1206500</v>
      </c>
    </row>
    <row r="26" spans="1:6" ht="28.5" customHeight="1">
      <c r="A26" s="15">
        <v>3</v>
      </c>
      <c r="B26" s="16" t="s">
        <v>8</v>
      </c>
      <c r="C26" s="30">
        <v>104500</v>
      </c>
      <c r="D26" s="15">
        <v>1.5</v>
      </c>
      <c r="E26" s="30">
        <f t="shared" si="0"/>
        <v>156750</v>
      </c>
      <c r="F26" s="30">
        <v>1809750</v>
      </c>
    </row>
    <row r="27" spans="1:6" ht="28.5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8.5" customHeight="1">
      <c r="A28" s="15">
        <v>5</v>
      </c>
      <c r="B28" s="16" t="s">
        <v>6</v>
      </c>
      <c r="C28" s="30">
        <v>130952</v>
      </c>
      <c r="D28" s="15">
        <v>6.72</v>
      </c>
      <c r="E28" s="30">
        <f t="shared" si="0"/>
        <v>879997.43999999994</v>
      </c>
      <c r="F28" s="30">
        <v>10160033</v>
      </c>
    </row>
    <row r="29" spans="1:6" ht="28.5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3.2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6.25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4" customHeight="1">
      <c r="A32" s="15">
        <v>9</v>
      </c>
      <c r="B32" s="16" t="s">
        <v>12</v>
      </c>
      <c r="C32" s="30">
        <v>104500</v>
      </c>
      <c r="D32" s="15">
        <v>1</v>
      </c>
      <c r="E32" s="30">
        <f t="shared" si="0"/>
        <v>104500</v>
      </c>
      <c r="F32" s="30">
        <v>1206500</v>
      </c>
    </row>
    <row r="33" spans="1:6" ht="27.75" customHeight="1">
      <c r="A33" s="15">
        <v>10</v>
      </c>
      <c r="B33" s="16" t="s">
        <v>19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7.75" customHeight="1">
      <c r="A34" s="15">
        <v>12</v>
      </c>
      <c r="B34" s="16" t="s">
        <v>7</v>
      </c>
      <c r="C34" s="30">
        <v>102630</v>
      </c>
      <c r="D34" s="15">
        <v>6</v>
      </c>
      <c r="E34" s="30">
        <f t="shared" si="0"/>
        <v>615780</v>
      </c>
      <c r="F34" s="30">
        <v>7109460</v>
      </c>
    </row>
    <row r="35" spans="1:6" ht="27" customHeight="1">
      <c r="A35" s="15"/>
      <c r="B35" s="31" t="s">
        <v>101</v>
      </c>
      <c r="C35" s="33"/>
      <c r="D35" s="33">
        <f>SUM(D24:D34)</f>
        <v>21.72</v>
      </c>
      <c r="E35" s="32">
        <f>SUM(E24:E34)</f>
        <v>2446232.44</v>
      </c>
      <c r="F35" s="32">
        <f>SUM(F24:F34)</f>
        <v>28242928</v>
      </c>
    </row>
    <row r="36" spans="1:6" ht="27" customHeight="1">
      <c r="A36" s="55"/>
      <c r="B36" s="52"/>
      <c r="C36" s="39"/>
      <c r="D36" s="39"/>
      <c r="E36" s="41"/>
      <c r="F36" s="41"/>
    </row>
    <row r="37" spans="1:6" ht="27" customHeight="1">
      <c r="A37" s="55"/>
      <c r="B37" s="67" t="s">
        <v>106</v>
      </c>
      <c r="C37" s="67"/>
      <c r="D37" s="67"/>
      <c r="E37" s="67"/>
      <c r="F37" s="67"/>
    </row>
    <row r="38" spans="1:6" ht="31.5" customHeight="1">
      <c r="A38" s="55"/>
      <c r="B38" s="67"/>
      <c r="C38" s="67"/>
      <c r="D38" s="67"/>
      <c r="E38" s="67"/>
      <c r="F38" s="67"/>
    </row>
    <row r="39" spans="1:6" ht="27" customHeight="1">
      <c r="A39" s="55"/>
      <c r="B39" s="52"/>
      <c r="C39" s="39"/>
      <c r="D39" s="39"/>
      <c r="E39" s="41"/>
      <c r="F39" s="41"/>
    </row>
    <row r="40" spans="1:6" ht="27" customHeight="1">
      <c r="A40" s="55"/>
      <c r="B40" s="63" t="s">
        <v>112</v>
      </c>
      <c r="C40" s="63"/>
      <c r="D40" s="39"/>
      <c r="E40" s="41"/>
      <c r="F40" s="41"/>
    </row>
    <row r="41" spans="1:6" ht="33.75" customHeight="1">
      <c r="A41" s="17"/>
      <c r="B41" s="17"/>
      <c r="C41" s="17"/>
      <c r="D41" s="17"/>
      <c r="E41" s="17"/>
      <c r="F41" s="8"/>
    </row>
    <row r="42" spans="1:6" ht="20.25">
      <c r="A42" s="13" t="s">
        <v>14</v>
      </c>
      <c r="B42" s="13"/>
      <c r="C42" s="13"/>
      <c r="D42" s="13"/>
      <c r="E42" s="3"/>
      <c r="F42" s="8"/>
    </row>
    <row r="43" spans="1:6" ht="20.25">
      <c r="A43" s="13" t="s">
        <v>80</v>
      </c>
      <c r="B43" s="3"/>
      <c r="C43" s="3"/>
      <c r="D43" s="3"/>
      <c r="E43" s="13" t="s">
        <v>79</v>
      </c>
      <c r="F43" s="8"/>
    </row>
    <row r="44" spans="1:6" ht="31.5" customHeight="1">
      <c r="A44" s="13"/>
      <c r="B44" s="3"/>
      <c r="C44" s="3"/>
      <c r="D44" s="3"/>
      <c r="E44" s="13"/>
      <c r="F44" s="8"/>
    </row>
    <row r="45" spans="1:6" ht="20.25">
      <c r="A45" s="13" t="s">
        <v>37</v>
      </c>
      <c r="B45" s="3"/>
      <c r="C45" s="3"/>
      <c r="D45" s="3"/>
      <c r="E45" s="13" t="s">
        <v>46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14</v>
      </c>
      <c r="B47" s="3"/>
      <c r="C47" s="3"/>
      <c r="D47" s="3"/>
      <c r="E47" s="13"/>
      <c r="F47" s="8"/>
    </row>
    <row r="48" spans="1:6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</sheetData>
  <mergeCells count="8">
    <mergeCell ref="B40:C40"/>
    <mergeCell ref="E1:F6"/>
    <mergeCell ref="E9:F14"/>
    <mergeCell ref="A15:E15"/>
    <mergeCell ref="A16:E16"/>
    <mergeCell ref="A17:E17"/>
    <mergeCell ref="A18:E18"/>
    <mergeCell ref="B37:F3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zoomScaleSheetLayoutView="100" workbookViewId="0">
      <selection activeCell="B36" sqref="B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>
      <c r="E1" s="61" t="s">
        <v>149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7.25">
      <c r="A9" s="6"/>
      <c r="B9" s="6"/>
      <c r="C9" s="6"/>
      <c r="D9" s="8"/>
      <c r="E9" s="61" t="s">
        <v>150</v>
      </c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61"/>
      <c r="F14" s="61"/>
    </row>
    <row r="15" spans="1:6" ht="17.25">
      <c r="A15" s="6"/>
      <c r="B15" s="6"/>
      <c r="C15" s="6"/>
      <c r="D15" s="6"/>
      <c r="E15" s="51"/>
      <c r="F15" s="51"/>
    </row>
    <row r="16" spans="1:6" ht="39.75" customHeight="1">
      <c r="A16" s="64" t="s">
        <v>2</v>
      </c>
      <c r="B16" s="64"/>
      <c r="C16" s="64"/>
      <c r="D16" s="64"/>
      <c r="E16" s="64"/>
      <c r="F16" s="8"/>
    </row>
    <row r="17" spans="1:6" ht="20.25">
      <c r="A17" s="65" t="s">
        <v>24</v>
      </c>
      <c r="B17" s="65"/>
      <c r="C17" s="65"/>
      <c r="D17" s="65"/>
      <c r="E17" s="65"/>
      <c r="F17" s="8"/>
    </row>
    <row r="18" spans="1:6" ht="20.25">
      <c r="A18" s="65"/>
      <c r="B18" s="65"/>
      <c r="C18" s="65"/>
      <c r="D18" s="65"/>
      <c r="E18" s="65"/>
      <c r="F18" s="8"/>
    </row>
    <row r="19" spans="1:6" ht="20.25">
      <c r="A19" s="66" t="s">
        <v>70</v>
      </c>
      <c r="B19" s="66"/>
      <c r="C19" s="66"/>
      <c r="D19" s="66"/>
      <c r="E19" s="66"/>
      <c r="F19" s="8"/>
    </row>
    <row r="20" spans="1:6" ht="20.25">
      <c r="A20" s="24"/>
      <c r="B20" s="24"/>
      <c r="C20" s="12" t="s">
        <v>25</v>
      </c>
      <c r="D20" s="24"/>
      <c r="E20" s="24"/>
      <c r="F20" s="8"/>
    </row>
    <row r="21" spans="1:6" ht="20.25">
      <c r="A21" s="3"/>
      <c r="B21" s="13" t="s">
        <v>64</v>
      </c>
      <c r="C21" s="18">
        <v>14</v>
      </c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20.25">
      <c r="A23" s="13"/>
      <c r="B23" s="3"/>
      <c r="C23" s="3"/>
      <c r="D23" s="3"/>
      <c r="E23" s="3"/>
      <c r="F23" s="8"/>
    </row>
    <row r="24" spans="1:6" ht="64.5" customHeight="1">
      <c r="A24" s="14" t="s">
        <v>3</v>
      </c>
      <c r="B24" s="14" t="s">
        <v>26</v>
      </c>
      <c r="C24" s="14" t="s">
        <v>27</v>
      </c>
      <c r="D24" s="14" t="s">
        <v>28</v>
      </c>
      <c r="E24" s="14" t="s">
        <v>65</v>
      </c>
      <c r="F24" s="14" t="s">
        <v>71</v>
      </c>
    </row>
    <row r="25" spans="1:6" ht="29.25" customHeight="1">
      <c r="A25" s="15">
        <v>1</v>
      </c>
      <c r="B25" s="16" t="s">
        <v>4</v>
      </c>
      <c r="C25" s="30">
        <v>121000</v>
      </c>
      <c r="D25" s="15">
        <v>1</v>
      </c>
      <c r="E25" s="30">
        <f>SUM(C25*D25)</f>
        <v>121000</v>
      </c>
      <c r="F25" s="30">
        <v>1397000</v>
      </c>
    </row>
    <row r="26" spans="1:6" ht="25.5" customHeight="1">
      <c r="A26" s="15">
        <v>2</v>
      </c>
      <c r="B26" s="16" t="s">
        <v>5</v>
      </c>
      <c r="C26" s="30">
        <v>104500</v>
      </c>
      <c r="D26" s="15">
        <v>0.5</v>
      </c>
      <c r="E26" s="30">
        <f t="shared" ref="E26:E35" si="0">SUM(C26*D26)</f>
        <v>52250</v>
      </c>
      <c r="F26" s="30">
        <v>603250</v>
      </c>
    </row>
    <row r="27" spans="1:6" ht="27.75" customHeight="1">
      <c r="A27" s="15">
        <v>3</v>
      </c>
      <c r="B27" s="16" t="s">
        <v>8</v>
      </c>
      <c r="C27" s="30">
        <v>104500</v>
      </c>
      <c r="D27" s="15">
        <v>0.5</v>
      </c>
      <c r="E27" s="30">
        <f t="shared" si="0"/>
        <v>52250</v>
      </c>
      <c r="F27" s="30">
        <v>603250</v>
      </c>
    </row>
    <row r="28" spans="1:6" ht="30" customHeight="1">
      <c r="A28" s="15">
        <v>4</v>
      </c>
      <c r="B28" s="16" t="s">
        <v>9</v>
      </c>
      <c r="C28" s="30">
        <v>104500</v>
      </c>
      <c r="D28" s="15">
        <v>0.5</v>
      </c>
      <c r="E28" s="30">
        <f t="shared" si="0"/>
        <v>52250</v>
      </c>
      <c r="F28" s="30">
        <v>603250</v>
      </c>
    </row>
    <row r="29" spans="1:6" ht="21.75" customHeight="1">
      <c r="A29" s="15">
        <v>5</v>
      </c>
      <c r="B29" s="16" t="s">
        <v>6</v>
      </c>
      <c r="C29" s="30">
        <v>130952</v>
      </c>
      <c r="D29" s="15">
        <v>2.2400000000000002</v>
      </c>
      <c r="E29" s="30">
        <f t="shared" si="0"/>
        <v>293332.48000000004</v>
      </c>
      <c r="F29" s="30">
        <v>3386678</v>
      </c>
    </row>
    <row r="30" spans="1:6" ht="24.75" customHeight="1">
      <c r="A30" s="15">
        <v>6</v>
      </c>
      <c r="B30" s="16" t="s">
        <v>11</v>
      </c>
      <c r="C30" s="30">
        <v>102630</v>
      </c>
      <c r="D30" s="15">
        <v>0.5</v>
      </c>
      <c r="E30" s="30">
        <f t="shared" si="0"/>
        <v>51315</v>
      </c>
      <c r="F30" s="30">
        <v>592455</v>
      </c>
    </row>
    <row r="31" spans="1:6" ht="25.5" customHeight="1">
      <c r="A31" s="15">
        <v>7</v>
      </c>
      <c r="B31" s="16" t="s">
        <v>10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8.5" customHeight="1">
      <c r="A32" s="15">
        <v>8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8.5" customHeight="1">
      <c r="A33" s="15">
        <v>9</v>
      </c>
      <c r="B33" s="16" t="s">
        <v>7</v>
      </c>
      <c r="C33" s="30">
        <v>102630</v>
      </c>
      <c r="D33" s="15">
        <v>2</v>
      </c>
      <c r="E33" s="30">
        <f t="shared" si="0"/>
        <v>205260</v>
      </c>
      <c r="F33" s="30">
        <v>2369820</v>
      </c>
    </row>
    <row r="34" spans="1:6" ht="28.5" customHeight="1">
      <c r="A34" s="15">
        <v>10</v>
      </c>
      <c r="B34" s="16" t="s">
        <v>12</v>
      </c>
      <c r="C34" s="30">
        <v>104500</v>
      </c>
      <c r="D34" s="15">
        <v>0.25</v>
      </c>
      <c r="E34" s="30">
        <f t="shared" si="0"/>
        <v>26125</v>
      </c>
      <c r="F34" s="30">
        <v>301625</v>
      </c>
    </row>
    <row r="35" spans="1:6" ht="27.75" customHeight="1">
      <c r="A35" s="15">
        <v>11</v>
      </c>
      <c r="B35" s="16" t="s">
        <v>17</v>
      </c>
      <c r="C35" s="30">
        <v>102630</v>
      </c>
      <c r="D35" s="15">
        <v>0.5</v>
      </c>
      <c r="E35" s="30">
        <f t="shared" si="0"/>
        <v>51315</v>
      </c>
      <c r="F35" s="30">
        <v>592455</v>
      </c>
    </row>
    <row r="36" spans="1:6" ht="31.5" customHeight="1">
      <c r="A36" s="33"/>
      <c r="B36" s="31" t="s">
        <v>101</v>
      </c>
      <c r="C36" s="32"/>
      <c r="D36" s="33">
        <f>SUM(D25:D35)</f>
        <v>9.99</v>
      </c>
      <c r="E36" s="32">
        <f>SUM(E25:E35)</f>
        <v>1110357.48</v>
      </c>
      <c r="F36" s="32">
        <f>SUM(F25:F35)</f>
        <v>12819603</v>
      </c>
    </row>
    <row r="37" spans="1:6" ht="31.5" customHeight="1">
      <c r="A37" s="39"/>
      <c r="B37" s="52"/>
      <c r="C37" s="41"/>
      <c r="D37" s="39"/>
      <c r="E37" s="41"/>
      <c r="F37" s="41"/>
    </row>
    <row r="38" spans="1:6" ht="31.5" customHeight="1">
      <c r="A38" s="39"/>
      <c r="B38" s="67" t="s">
        <v>151</v>
      </c>
      <c r="C38" s="67"/>
      <c r="D38" s="67"/>
      <c r="E38" s="67"/>
      <c r="F38" s="67"/>
    </row>
    <row r="39" spans="1:6" ht="31.5" customHeight="1">
      <c r="A39" s="39"/>
      <c r="B39" s="67"/>
      <c r="C39" s="67"/>
      <c r="D39" s="67"/>
      <c r="E39" s="67"/>
      <c r="F39" s="67"/>
    </row>
    <row r="40" spans="1:6" ht="31.5" customHeight="1">
      <c r="A40" s="39"/>
      <c r="B40" s="52"/>
      <c r="C40" s="41"/>
      <c r="D40" s="39"/>
      <c r="E40" s="41"/>
      <c r="F40" s="41"/>
    </row>
    <row r="41" spans="1:6" ht="31.5" customHeight="1">
      <c r="A41" s="39"/>
      <c r="B41" s="63" t="s">
        <v>152</v>
      </c>
      <c r="C41" s="63"/>
      <c r="D41" s="39"/>
      <c r="E41" s="41"/>
      <c r="F41" s="41"/>
    </row>
    <row r="42" spans="1:6" ht="36" customHeight="1">
      <c r="A42" s="17"/>
      <c r="B42" s="17"/>
      <c r="C42" s="17"/>
      <c r="D42" s="17"/>
      <c r="E42" s="17"/>
      <c r="F42" s="8"/>
    </row>
    <row r="43" spans="1:6" ht="20.25">
      <c r="A43" s="13" t="s">
        <v>14</v>
      </c>
      <c r="B43" s="13"/>
      <c r="C43" s="13"/>
      <c r="D43" s="13"/>
      <c r="E43" s="3"/>
      <c r="F43" s="8"/>
    </row>
    <row r="44" spans="1:6" ht="20.25">
      <c r="A44" s="13" t="s">
        <v>80</v>
      </c>
      <c r="B44" s="3"/>
      <c r="C44" s="3"/>
      <c r="D44" s="3"/>
      <c r="E44" s="13" t="s">
        <v>79</v>
      </c>
      <c r="F44" s="8"/>
    </row>
    <row r="45" spans="1:6" ht="34.5" customHeight="1">
      <c r="A45" s="13"/>
      <c r="B45" s="3"/>
      <c r="C45" s="3"/>
      <c r="D45" s="3"/>
      <c r="E45" s="13"/>
      <c r="F45" s="8"/>
    </row>
    <row r="46" spans="1:6" ht="20.25">
      <c r="A46" s="13" t="s">
        <v>37</v>
      </c>
      <c r="B46" s="3"/>
      <c r="C46" s="3"/>
      <c r="D46" s="3"/>
      <c r="E46" s="13" t="s">
        <v>48</v>
      </c>
      <c r="F46" s="8"/>
    </row>
    <row r="47" spans="1:6" ht="20.25">
      <c r="A47" s="13"/>
      <c r="B47" s="3"/>
      <c r="C47" s="3"/>
      <c r="D47" s="3"/>
      <c r="E47" s="13"/>
      <c r="F47" s="8"/>
    </row>
    <row r="48" spans="1:6" ht="20.25">
      <c r="A48" s="13" t="s">
        <v>14</v>
      </c>
      <c r="B48" s="3"/>
      <c r="C48" s="3"/>
      <c r="D48" s="3"/>
      <c r="E48" s="13"/>
      <c r="F48" s="8"/>
    </row>
    <row r="49" spans="1:6" ht="20.25">
      <c r="A49" s="13" t="s">
        <v>15</v>
      </c>
      <c r="B49" s="3"/>
      <c r="C49" s="3"/>
      <c r="D49" s="3"/>
      <c r="E49" s="13"/>
      <c r="F49" s="8"/>
    </row>
    <row r="50" spans="1:6" ht="20.25">
      <c r="A50" s="13" t="s">
        <v>16</v>
      </c>
      <c r="B50" s="3"/>
      <c r="C50" s="3"/>
      <c r="D50" s="3"/>
      <c r="E50" s="13" t="s">
        <v>100</v>
      </c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7.25">
      <c r="A53" s="8"/>
      <c r="B53" s="8"/>
      <c r="C53" s="8"/>
      <c r="D53" s="8"/>
      <c r="E53" s="4" t="s">
        <v>83</v>
      </c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1:F6"/>
    <mergeCell ref="E9:F14"/>
    <mergeCell ref="B38:F39"/>
    <mergeCell ref="B41:C41"/>
    <mergeCell ref="A16:E16"/>
    <mergeCell ref="A17:E17"/>
    <mergeCell ref="A18:E18"/>
    <mergeCell ref="A19:E19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topLeftCell="A16" zoomScaleSheetLayoutView="100" workbookViewId="0">
      <selection activeCell="B38" sqref="B38:F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>
      <c r="E1" s="61" t="s">
        <v>153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>
      <c r="A8" s="6"/>
      <c r="B8" s="6"/>
      <c r="C8" s="6"/>
      <c r="D8" s="8"/>
      <c r="E8" s="9"/>
      <c r="F8" s="10"/>
    </row>
    <row r="9" spans="1:6" ht="17.25">
      <c r="A9" s="6"/>
      <c r="B9" s="6"/>
      <c r="C9" s="6"/>
      <c r="D9" s="8"/>
      <c r="E9" s="61" t="s">
        <v>154</v>
      </c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61"/>
      <c r="F14" s="61"/>
    </row>
    <row r="15" spans="1:6" ht="17.25">
      <c r="A15" s="6"/>
      <c r="B15" s="6"/>
      <c r="C15" s="6"/>
      <c r="D15" s="6"/>
      <c r="E15" s="51"/>
      <c r="F15" s="51"/>
    </row>
    <row r="16" spans="1:6" ht="39.75" customHeight="1">
      <c r="A16" s="64" t="s">
        <v>2</v>
      </c>
      <c r="B16" s="64"/>
      <c r="C16" s="64"/>
      <c r="D16" s="64"/>
      <c r="E16" s="64"/>
      <c r="F16" s="8"/>
    </row>
    <row r="17" spans="1:6" ht="20.25">
      <c r="A17" s="65" t="s">
        <v>24</v>
      </c>
      <c r="B17" s="65"/>
      <c r="C17" s="65"/>
      <c r="D17" s="65"/>
      <c r="E17" s="65"/>
      <c r="F17" s="8"/>
    </row>
    <row r="18" spans="1:6" ht="20.25">
      <c r="A18" s="65"/>
      <c r="B18" s="65"/>
      <c r="C18" s="65"/>
      <c r="D18" s="65"/>
      <c r="E18" s="65"/>
      <c r="F18" s="8"/>
    </row>
    <row r="19" spans="1:6" ht="20.25">
      <c r="A19" s="66" t="s">
        <v>49</v>
      </c>
      <c r="B19" s="66"/>
      <c r="C19" s="66"/>
      <c r="D19" s="66"/>
      <c r="E19" s="66"/>
      <c r="F19" s="8"/>
    </row>
    <row r="20" spans="1:6" ht="20.25">
      <c r="A20" s="24"/>
      <c r="B20" s="24"/>
      <c r="C20" s="12" t="s">
        <v>25</v>
      </c>
      <c r="D20" s="24"/>
      <c r="E20" s="24"/>
      <c r="F20" s="8"/>
    </row>
    <row r="21" spans="1:6" ht="20.25">
      <c r="A21" s="3"/>
      <c r="B21" s="13" t="s">
        <v>64</v>
      </c>
      <c r="C21" s="18">
        <v>21</v>
      </c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20.25">
      <c r="A23" s="13"/>
      <c r="B23" s="3"/>
      <c r="C23" s="3"/>
      <c r="D23" s="3"/>
      <c r="E23" s="3"/>
      <c r="F23" s="8"/>
    </row>
    <row r="24" spans="1:6" ht="60.75">
      <c r="A24" s="14" t="s">
        <v>3</v>
      </c>
      <c r="B24" s="14" t="s">
        <v>26</v>
      </c>
      <c r="C24" s="14" t="s">
        <v>27</v>
      </c>
      <c r="D24" s="14" t="s">
        <v>28</v>
      </c>
      <c r="E24" s="14" t="s">
        <v>65</v>
      </c>
      <c r="F24" s="14" t="s">
        <v>71</v>
      </c>
    </row>
    <row r="25" spans="1:6" ht="24" customHeight="1">
      <c r="A25" s="15">
        <v>1</v>
      </c>
      <c r="B25" s="16" t="s">
        <v>4</v>
      </c>
      <c r="C25" s="30">
        <v>121000</v>
      </c>
      <c r="D25" s="15">
        <v>1</v>
      </c>
      <c r="E25" s="30">
        <f>SUM(C25*D25)</f>
        <v>121000</v>
      </c>
      <c r="F25" s="30">
        <v>1397000</v>
      </c>
    </row>
    <row r="26" spans="1:6" ht="28.5" customHeight="1">
      <c r="A26" s="15">
        <v>2</v>
      </c>
      <c r="B26" s="16" t="s">
        <v>5</v>
      </c>
      <c r="C26" s="30">
        <v>104500</v>
      </c>
      <c r="D26" s="15">
        <v>0.5</v>
      </c>
      <c r="E26" s="30">
        <f t="shared" ref="E26:E35" si="0">SUM(C26*D26)</f>
        <v>52250</v>
      </c>
      <c r="F26" s="30">
        <v>603250</v>
      </c>
    </row>
    <row r="27" spans="1:6" ht="25.5" customHeight="1">
      <c r="A27" s="15">
        <v>3</v>
      </c>
      <c r="B27" s="16" t="s">
        <v>8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4.75" customHeight="1">
      <c r="A28" s="15">
        <v>4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4.75" customHeight="1">
      <c r="A29" s="15">
        <v>5</v>
      </c>
      <c r="B29" s="16" t="s">
        <v>6</v>
      </c>
      <c r="C29" s="30">
        <v>130952</v>
      </c>
      <c r="D29" s="15">
        <v>4.4800000000000004</v>
      </c>
      <c r="E29" s="30">
        <f t="shared" si="0"/>
        <v>586664.96000000008</v>
      </c>
      <c r="F29" s="30">
        <v>6773355</v>
      </c>
    </row>
    <row r="30" spans="1:6" ht="22.5" customHeight="1">
      <c r="A30" s="15">
        <v>6</v>
      </c>
      <c r="B30" s="16" t="s">
        <v>11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.75" customHeight="1">
      <c r="A31" s="15">
        <v>7</v>
      </c>
      <c r="B31" s="16" t="s">
        <v>10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6.25" customHeight="1">
      <c r="A32" s="15">
        <v>8</v>
      </c>
      <c r="B32" s="16" t="s">
        <v>19</v>
      </c>
      <c r="C32" s="30">
        <v>102630</v>
      </c>
      <c r="D32" s="15">
        <v>0.5</v>
      </c>
      <c r="E32" s="30">
        <f t="shared" si="0"/>
        <v>51315</v>
      </c>
      <c r="F32" s="30">
        <v>592455</v>
      </c>
    </row>
    <row r="33" spans="1:6" ht="26.25" customHeight="1">
      <c r="A33" s="15">
        <v>9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4.75" customHeight="1">
      <c r="A34" s="15">
        <v>10</v>
      </c>
      <c r="B34" s="16" t="s">
        <v>12</v>
      </c>
      <c r="C34" s="30">
        <v>104500</v>
      </c>
      <c r="D34" s="15">
        <v>1</v>
      </c>
      <c r="E34" s="30">
        <f t="shared" si="0"/>
        <v>104500</v>
      </c>
      <c r="F34" s="30">
        <v>1206500</v>
      </c>
    </row>
    <row r="35" spans="1:6" ht="27" customHeight="1">
      <c r="A35" s="15">
        <v>11</v>
      </c>
      <c r="B35" s="16" t="s">
        <v>7</v>
      </c>
      <c r="C35" s="30">
        <v>102630</v>
      </c>
      <c r="D35" s="15">
        <v>4</v>
      </c>
      <c r="E35" s="30">
        <f t="shared" si="0"/>
        <v>410520</v>
      </c>
      <c r="F35" s="30">
        <v>4739640</v>
      </c>
    </row>
    <row r="36" spans="1:6" ht="24.75" customHeight="1">
      <c r="A36" s="15"/>
      <c r="B36" s="31" t="s">
        <v>101</v>
      </c>
      <c r="C36" s="34"/>
      <c r="D36" s="33">
        <f>SUM(D25:D35)</f>
        <v>15.73</v>
      </c>
      <c r="E36" s="32">
        <f>SUM(E25:E35)</f>
        <v>1765699.96</v>
      </c>
      <c r="F36" s="32">
        <f>SUM(F25:F35)</f>
        <v>20385850</v>
      </c>
    </row>
    <row r="37" spans="1:6" ht="24.75" customHeight="1">
      <c r="A37" s="55"/>
      <c r="B37" s="52"/>
      <c r="C37" s="59"/>
      <c r="D37" s="39"/>
      <c r="E37" s="41"/>
      <c r="F37" s="41"/>
    </row>
    <row r="38" spans="1:6" ht="24.75" customHeight="1">
      <c r="A38" s="55"/>
      <c r="B38" s="67" t="s">
        <v>104</v>
      </c>
      <c r="C38" s="67"/>
      <c r="D38" s="67"/>
      <c r="E38" s="67"/>
      <c r="F38" s="67"/>
    </row>
    <row r="39" spans="1:6" ht="36.75" customHeight="1">
      <c r="A39" s="55"/>
      <c r="B39" s="67"/>
      <c r="C39" s="67"/>
      <c r="D39" s="67"/>
      <c r="E39" s="67"/>
      <c r="F39" s="67"/>
    </row>
    <row r="40" spans="1:6" ht="24.75" customHeight="1">
      <c r="A40" s="55"/>
      <c r="B40" s="52"/>
      <c r="C40" s="59"/>
      <c r="D40" s="39"/>
      <c r="E40" s="41"/>
      <c r="F40" s="41"/>
    </row>
    <row r="41" spans="1:6" ht="24.75" customHeight="1">
      <c r="A41" s="55"/>
      <c r="B41" s="63" t="s">
        <v>155</v>
      </c>
      <c r="C41" s="63"/>
      <c r="D41" s="39"/>
      <c r="E41" s="41"/>
      <c r="F41" s="41"/>
    </row>
    <row r="42" spans="1:6" ht="24" customHeight="1">
      <c r="A42" s="17"/>
      <c r="B42" s="17"/>
      <c r="C42" s="17"/>
      <c r="D42" s="17"/>
      <c r="E42" s="17"/>
      <c r="F42" s="8"/>
    </row>
    <row r="43" spans="1:6" ht="20.25">
      <c r="A43" s="13" t="s">
        <v>14</v>
      </c>
      <c r="B43" s="13"/>
      <c r="C43" s="13"/>
      <c r="D43" s="13"/>
      <c r="E43" s="3"/>
      <c r="F43" s="8"/>
    </row>
    <row r="44" spans="1:6" ht="20.25">
      <c r="A44" s="13" t="s">
        <v>80</v>
      </c>
      <c r="B44" s="3"/>
      <c r="C44" s="3"/>
      <c r="D44" s="3"/>
      <c r="E44" s="13" t="s">
        <v>79</v>
      </c>
      <c r="F44" s="8"/>
    </row>
    <row r="45" spans="1:6" ht="39.75" customHeight="1">
      <c r="A45" s="13"/>
      <c r="B45" s="3"/>
      <c r="C45" s="3"/>
      <c r="D45" s="3"/>
      <c r="E45" s="13"/>
      <c r="F45" s="8"/>
    </row>
    <row r="46" spans="1:6" ht="20.25">
      <c r="A46" s="13" t="s">
        <v>37</v>
      </c>
      <c r="B46" s="3"/>
      <c r="C46" s="3"/>
      <c r="D46" s="3"/>
      <c r="E46" s="13" t="s">
        <v>50</v>
      </c>
      <c r="F46" s="8"/>
    </row>
    <row r="47" spans="1:6" ht="20.25">
      <c r="A47" s="13"/>
      <c r="B47" s="3"/>
      <c r="C47" s="3"/>
      <c r="D47" s="3"/>
      <c r="E47" s="13"/>
      <c r="F47" s="8"/>
    </row>
    <row r="48" spans="1:6" ht="20.25">
      <c r="A48" s="13" t="s">
        <v>14</v>
      </c>
      <c r="B48" s="3"/>
      <c r="C48" s="3"/>
      <c r="D48" s="3"/>
      <c r="E48" s="13"/>
      <c r="F48" s="8"/>
    </row>
    <row r="49" spans="1:6" ht="20.25">
      <c r="A49" s="13" t="s">
        <v>15</v>
      </c>
      <c r="B49" s="3"/>
      <c r="C49" s="3"/>
      <c r="D49" s="3"/>
      <c r="E49" s="13"/>
      <c r="F49" s="8"/>
    </row>
    <row r="50" spans="1:6" ht="20.25">
      <c r="A50" s="13" t="s">
        <v>16</v>
      </c>
      <c r="B50" s="3"/>
      <c r="C50" s="3"/>
      <c r="D50" s="3"/>
      <c r="E50" s="13" t="s">
        <v>100</v>
      </c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7.25">
      <c r="A53" s="8"/>
      <c r="B53" s="8"/>
      <c r="C53" s="8"/>
      <c r="D53" s="8"/>
      <c r="E53" s="4" t="s">
        <v>83</v>
      </c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1:F6"/>
    <mergeCell ref="E9:F14"/>
    <mergeCell ref="B38:F39"/>
    <mergeCell ref="B41:C41"/>
    <mergeCell ref="A16:E16"/>
    <mergeCell ref="A17:E17"/>
    <mergeCell ref="A18:E18"/>
    <mergeCell ref="A19:E19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5"/>
  <sheetViews>
    <sheetView zoomScaleSheetLayoutView="100" workbookViewId="0">
      <selection activeCell="B36" sqref="B3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>
      <c r="E1" s="61" t="s">
        <v>156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157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20.25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52</v>
      </c>
      <c r="B18" s="66"/>
      <c r="C18" s="66"/>
      <c r="D18" s="66"/>
      <c r="E18" s="66"/>
      <c r="F18" s="8"/>
    </row>
    <row r="19" spans="1:6" ht="20.25">
      <c r="A19" s="25"/>
      <c r="B19" s="25"/>
      <c r="C19" s="12" t="s">
        <v>25</v>
      </c>
      <c r="D19" s="25"/>
      <c r="E19" s="25"/>
      <c r="F19" s="8"/>
    </row>
    <row r="20" spans="1:6" ht="20.25">
      <c r="A20" s="24"/>
      <c r="B20" s="24"/>
      <c r="C20" s="8"/>
      <c r="D20" s="24"/>
      <c r="E20" s="24"/>
      <c r="F20" s="8"/>
    </row>
    <row r="21" spans="1:6" ht="20.25">
      <c r="A21" s="3"/>
      <c r="B21" s="13" t="s">
        <v>64</v>
      </c>
      <c r="C21" s="18">
        <v>18</v>
      </c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20.25">
      <c r="A23" s="13"/>
      <c r="B23" s="3"/>
      <c r="C23" s="3"/>
      <c r="D23" s="3"/>
      <c r="E23" s="3"/>
      <c r="F23" s="8"/>
    </row>
    <row r="24" spans="1:6" ht="20.25">
      <c r="A24" s="13"/>
      <c r="B24" s="3"/>
      <c r="C24" s="3"/>
      <c r="D24" s="3"/>
      <c r="E24" s="3"/>
      <c r="F24" s="8"/>
    </row>
    <row r="25" spans="1:6" ht="60.75">
      <c r="A25" s="14" t="s">
        <v>3</v>
      </c>
      <c r="B25" s="14" t="s">
        <v>26</v>
      </c>
      <c r="C25" s="14" t="s">
        <v>27</v>
      </c>
      <c r="D25" s="14" t="s">
        <v>28</v>
      </c>
      <c r="E25" s="14" t="s">
        <v>65</v>
      </c>
      <c r="F25" s="14" t="s">
        <v>71</v>
      </c>
    </row>
    <row r="26" spans="1:6" ht="32.25" customHeight="1">
      <c r="A26" s="15">
        <v>1</v>
      </c>
      <c r="B26" s="16" t="s">
        <v>4</v>
      </c>
      <c r="C26" s="30">
        <v>121000</v>
      </c>
      <c r="D26" s="15">
        <v>1</v>
      </c>
      <c r="E26" s="30">
        <f>SUM(C26*D26)</f>
        <v>121000</v>
      </c>
      <c r="F26" s="30">
        <v>1397000</v>
      </c>
    </row>
    <row r="27" spans="1:6" ht="32.25" customHeight="1">
      <c r="A27" s="15">
        <v>2</v>
      </c>
      <c r="B27" s="16" t="s">
        <v>12</v>
      </c>
      <c r="C27" s="30">
        <v>104500</v>
      </c>
      <c r="D27" s="15">
        <v>0.5</v>
      </c>
      <c r="E27" s="30">
        <f>SUM(C27*D27)</f>
        <v>52250</v>
      </c>
      <c r="F27" s="30">
        <v>603250</v>
      </c>
    </row>
    <row r="28" spans="1:6" ht="30" customHeight="1">
      <c r="A28" s="15">
        <v>3</v>
      </c>
      <c r="B28" s="16" t="s">
        <v>5</v>
      </c>
      <c r="C28" s="30">
        <v>104500</v>
      </c>
      <c r="D28" s="15">
        <v>0.5</v>
      </c>
      <c r="E28" s="30">
        <f t="shared" ref="E28:E35" si="0">SUM(C28*D28)</f>
        <v>52250</v>
      </c>
      <c r="F28" s="30">
        <v>603250</v>
      </c>
    </row>
    <row r="29" spans="1:6" ht="30.75" customHeight="1">
      <c r="A29" s="15">
        <v>4</v>
      </c>
      <c r="B29" s="16" t="s">
        <v>8</v>
      </c>
      <c r="C29" s="30">
        <v>104500</v>
      </c>
      <c r="D29" s="15">
        <v>0.75</v>
      </c>
      <c r="E29" s="30">
        <f t="shared" si="0"/>
        <v>78375</v>
      </c>
      <c r="F29" s="30">
        <v>904875</v>
      </c>
    </row>
    <row r="30" spans="1:6" ht="28.5" customHeight="1">
      <c r="A30" s="15">
        <v>5</v>
      </c>
      <c r="B30" s="16" t="s">
        <v>9</v>
      </c>
      <c r="C30" s="30">
        <v>104500</v>
      </c>
      <c r="D30" s="15">
        <v>0.75</v>
      </c>
      <c r="E30" s="30">
        <f t="shared" si="0"/>
        <v>78375</v>
      </c>
      <c r="F30" s="30">
        <v>904875</v>
      </c>
    </row>
    <row r="31" spans="1:6" ht="27.75" customHeight="1">
      <c r="A31" s="15">
        <v>6</v>
      </c>
      <c r="B31" s="16" t="s">
        <v>6</v>
      </c>
      <c r="C31" s="30">
        <v>130952</v>
      </c>
      <c r="D31" s="15">
        <v>3.36</v>
      </c>
      <c r="E31" s="30">
        <f t="shared" si="0"/>
        <v>439998.71999999997</v>
      </c>
      <c r="F31" s="30">
        <v>5080016</v>
      </c>
    </row>
    <row r="32" spans="1:6" ht="26.25" customHeight="1">
      <c r="A32" s="15">
        <v>7</v>
      </c>
      <c r="B32" s="16" t="s">
        <v>11</v>
      </c>
      <c r="C32" s="30">
        <v>102630</v>
      </c>
      <c r="D32" s="15">
        <v>0.5</v>
      </c>
      <c r="E32" s="30">
        <f t="shared" si="0"/>
        <v>51315</v>
      </c>
      <c r="F32" s="30">
        <v>592455</v>
      </c>
    </row>
    <row r="33" spans="1:6" ht="28.5" customHeight="1">
      <c r="A33" s="15">
        <v>8</v>
      </c>
      <c r="B33" s="16" t="s">
        <v>10</v>
      </c>
      <c r="C33" s="30">
        <v>102630</v>
      </c>
      <c r="D33" s="15">
        <v>1</v>
      </c>
      <c r="E33" s="30">
        <f t="shared" si="0"/>
        <v>102630</v>
      </c>
      <c r="F33" s="30">
        <v>1184910</v>
      </c>
    </row>
    <row r="34" spans="1:6" ht="28.5" customHeight="1">
      <c r="A34" s="15">
        <v>9</v>
      </c>
      <c r="B34" s="16" t="s">
        <v>18</v>
      </c>
      <c r="C34" s="30">
        <v>102630</v>
      </c>
      <c r="D34" s="15">
        <v>1</v>
      </c>
      <c r="E34" s="30">
        <f t="shared" si="0"/>
        <v>102630</v>
      </c>
      <c r="F34" s="30">
        <v>1184910</v>
      </c>
    </row>
    <row r="35" spans="1:6" ht="30" customHeight="1">
      <c r="A35" s="15">
        <v>10</v>
      </c>
      <c r="B35" s="16" t="s">
        <v>7</v>
      </c>
      <c r="C35" s="30">
        <v>102630</v>
      </c>
      <c r="D35" s="15">
        <v>3</v>
      </c>
      <c r="E35" s="30">
        <f t="shared" si="0"/>
        <v>307890</v>
      </c>
      <c r="F35" s="30">
        <v>3554730</v>
      </c>
    </row>
    <row r="36" spans="1:6" ht="27.75" customHeight="1">
      <c r="A36" s="15"/>
      <c r="B36" s="31" t="s">
        <v>101</v>
      </c>
      <c r="C36" s="33"/>
      <c r="D36" s="33">
        <f>SUM(D26:D35)</f>
        <v>12.36</v>
      </c>
      <c r="E36" s="32">
        <f>SUM(E26:E35)</f>
        <v>1386713.72</v>
      </c>
      <c r="F36" s="32">
        <f>SUM(F26:F35)</f>
        <v>16010271</v>
      </c>
    </row>
    <row r="37" spans="1:6" ht="27.75" customHeight="1">
      <c r="A37" s="55"/>
      <c r="B37" s="52"/>
      <c r="C37" s="39"/>
      <c r="D37" s="39"/>
      <c r="E37" s="41"/>
      <c r="F37" s="41"/>
    </row>
    <row r="38" spans="1:6" ht="27.75" customHeight="1">
      <c r="A38" s="55"/>
      <c r="B38" s="67" t="s">
        <v>107</v>
      </c>
      <c r="C38" s="67"/>
      <c r="D38" s="67"/>
      <c r="E38" s="67"/>
      <c r="F38" s="67"/>
    </row>
    <row r="39" spans="1:6" ht="35.25" customHeight="1">
      <c r="A39" s="55"/>
      <c r="B39" s="67"/>
      <c r="C39" s="67"/>
      <c r="D39" s="67"/>
      <c r="E39" s="67"/>
      <c r="F39" s="67"/>
    </row>
    <row r="40" spans="1:6" ht="20.25">
      <c r="A40" s="26"/>
      <c r="B40" s="20"/>
      <c r="C40" s="26"/>
      <c r="D40" s="26"/>
      <c r="E40" s="21"/>
      <c r="F40" s="26"/>
    </row>
    <row r="41" spans="1:6" ht="20.25">
      <c r="A41" s="26"/>
      <c r="B41" s="20"/>
      <c r="C41" s="26"/>
      <c r="D41" s="26"/>
      <c r="E41" s="21"/>
      <c r="F41" s="26"/>
    </row>
    <row r="42" spans="1:6" ht="20.25">
      <c r="A42" s="55"/>
      <c r="B42" s="63" t="s">
        <v>158</v>
      </c>
      <c r="C42" s="63"/>
      <c r="D42" s="55"/>
      <c r="E42" s="21"/>
      <c r="F42" s="55"/>
    </row>
    <row r="43" spans="1:6" ht="22.5" customHeight="1">
      <c r="A43" s="17"/>
      <c r="B43" s="17"/>
      <c r="C43" s="17"/>
      <c r="D43" s="17"/>
      <c r="E43" s="17"/>
      <c r="F43" s="8"/>
    </row>
    <row r="44" spans="1:6" ht="20.25">
      <c r="A44" s="13" t="s">
        <v>14</v>
      </c>
      <c r="B44" s="13"/>
      <c r="C44" s="13"/>
      <c r="D44" s="13"/>
      <c r="E44" s="3"/>
      <c r="F44" s="8"/>
    </row>
    <row r="45" spans="1:6" ht="20.25">
      <c r="A45" s="13" t="s">
        <v>80</v>
      </c>
      <c r="B45" s="3"/>
      <c r="C45" s="3"/>
      <c r="D45" s="3"/>
      <c r="E45" s="13" t="s">
        <v>79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37</v>
      </c>
      <c r="B47" s="3"/>
      <c r="C47" s="3"/>
      <c r="D47" s="3"/>
      <c r="E47" s="13" t="s">
        <v>51</v>
      </c>
      <c r="F47" s="8"/>
    </row>
    <row r="48" spans="1:6" ht="20.25">
      <c r="A48" s="13"/>
      <c r="B48" s="3"/>
      <c r="C48" s="3"/>
      <c r="D48" s="3"/>
      <c r="E48" s="13"/>
      <c r="F48" s="8"/>
    </row>
    <row r="49" spans="1:6" ht="20.25">
      <c r="A49" s="13" t="s">
        <v>14</v>
      </c>
      <c r="B49" s="3"/>
      <c r="C49" s="3"/>
      <c r="D49" s="3"/>
      <c r="E49" s="13"/>
      <c r="F49" s="8"/>
    </row>
    <row r="50" spans="1:6" ht="20.25">
      <c r="A50" s="13" t="s">
        <v>15</v>
      </c>
      <c r="B50" s="3"/>
      <c r="C50" s="3"/>
      <c r="D50" s="3"/>
      <c r="E50" s="13"/>
      <c r="F50" s="8"/>
    </row>
    <row r="51" spans="1:6" ht="20.25">
      <c r="A51" s="13" t="s">
        <v>16</v>
      </c>
      <c r="B51" s="3"/>
      <c r="C51" s="3"/>
      <c r="D51" s="3"/>
      <c r="E51" s="13" t="s">
        <v>100</v>
      </c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7.25">
      <c r="A54" s="8"/>
      <c r="B54" s="8"/>
      <c r="C54" s="8"/>
      <c r="D54" s="8"/>
      <c r="E54" s="4" t="s">
        <v>83</v>
      </c>
      <c r="F54" s="8"/>
    </row>
    <row r="55" spans="1:6">
      <c r="A55" s="8"/>
      <c r="B55" s="8"/>
      <c r="C55" s="8"/>
      <c r="D55" s="8"/>
      <c r="E55" s="8"/>
      <c r="F55" s="8"/>
    </row>
  </sheetData>
  <mergeCells count="8">
    <mergeCell ref="E1:F6"/>
    <mergeCell ref="E8:F13"/>
    <mergeCell ref="B38:F39"/>
    <mergeCell ref="B42:C42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53"/>
  <sheetViews>
    <sheetView topLeftCell="A37" zoomScaleSheetLayoutView="100" workbookViewId="0">
      <selection activeCell="B37" sqref="B37:F3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>
      <c r="E1" s="61" t="s">
        <v>159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160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53</v>
      </c>
      <c r="B18" s="66"/>
      <c r="C18" s="66"/>
      <c r="D18" s="66"/>
      <c r="E18" s="66"/>
      <c r="F18" s="8"/>
    </row>
    <row r="19" spans="1:6" ht="20.25">
      <c r="A19" s="24"/>
      <c r="B19" s="24"/>
      <c r="C19" s="12" t="s">
        <v>25</v>
      </c>
      <c r="D19" s="24"/>
      <c r="E19" s="24"/>
      <c r="F19" s="8"/>
    </row>
    <row r="20" spans="1:6" ht="20.25">
      <c r="A20" s="3"/>
      <c r="B20" s="13" t="s">
        <v>62</v>
      </c>
      <c r="C20" s="18">
        <v>17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63</v>
      </c>
      <c r="F23" s="14" t="s">
        <v>72</v>
      </c>
    </row>
    <row r="24" spans="1:6" ht="26.2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12</v>
      </c>
      <c r="C25" s="30">
        <v>104500</v>
      </c>
      <c r="D25" s="15">
        <v>0.5</v>
      </c>
      <c r="E25" s="30">
        <f>SUM(C25*D25)</f>
        <v>52250</v>
      </c>
      <c r="F25" s="30">
        <v>603250</v>
      </c>
    </row>
    <row r="26" spans="1:6" ht="27" customHeight="1">
      <c r="A26" s="15">
        <v>2</v>
      </c>
      <c r="B26" s="16" t="s">
        <v>5</v>
      </c>
      <c r="C26" s="30">
        <v>104500</v>
      </c>
      <c r="D26" s="15">
        <v>0.5</v>
      </c>
      <c r="E26" s="30">
        <f t="shared" ref="E26:E34" si="0">SUM(C26*D26)</f>
        <v>52250</v>
      </c>
      <c r="F26" s="30">
        <v>603250</v>
      </c>
    </row>
    <row r="27" spans="1:6" ht="24.75" customHeight="1">
      <c r="A27" s="15">
        <v>3</v>
      </c>
      <c r="B27" s="16" t="s">
        <v>8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5.5" customHeight="1">
      <c r="A28" s="15">
        <v>4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5.5" customHeight="1">
      <c r="A29" s="15">
        <v>5</v>
      </c>
      <c r="B29" s="16" t="s">
        <v>6</v>
      </c>
      <c r="C29" s="30">
        <v>130952</v>
      </c>
      <c r="D29" s="15">
        <v>3.36</v>
      </c>
      <c r="E29" s="30">
        <f t="shared" si="0"/>
        <v>439998.71999999997</v>
      </c>
      <c r="F29" s="30">
        <v>5080016</v>
      </c>
    </row>
    <row r="30" spans="1:6" ht="26.25" customHeight="1">
      <c r="A30" s="15">
        <v>6</v>
      </c>
      <c r="B30" s="16" t="s">
        <v>11</v>
      </c>
      <c r="C30" s="30">
        <v>102630</v>
      </c>
      <c r="D30" s="15">
        <v>0.5</v>
      </c>
      <c r="E30" s="30">
        <f t="shared" si="0"/>
        <v>51315</v>
      </c>
      <c r="F30" s="30">
        <v>592455</v>
      </c>
    </row>
    <row r="31" spans="1:6" ht="25.5" customHeight="1">
      <c r="A31" s="15">
        <v>7</v>
      </c>
      <c r="B31" s="16" t="s">
        <v>10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3.25" customHeight="1">
      <c r="A32" s="15">
        <v>8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4.75" customHeight="1">
      <c r="A33" s="15">
        <v>9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5.5" customHeight="1">
      <c r="A34" s="15">
        <v>10</v>
      </c>
      <c r="B34" s="16" t="s">
        <v>7</v>
      </c>
      <c r="C34" s="30">
        <v>102630</v>
      </c>
      <c r="D34" s="15">
        <v>3</v>
      </c>
      <c r="E34" s="30">
        <f t="shared" si="0"/>
        <v>307890</v>
      </c>
      <c r="F34" s="30">
        <v>3554730</v>
      </c>
    </row>
    <row r="35" spans="1:6" ht="25.5" customHeight="1">
      <c r="A35" s="15"/>
      <c r="B35" s="31" t="s">
        <v>101</v>
      </c>
      <c r="C35" s="35"/>
      <c r="D35" s="33">
        <f>SUM(D24:D34)</f>
        <v>12.86</v>
      </c>
      <c r="E35" s="32">
        <f>SUM(E24:E34)</f>
        <v>1438028.72</v>
      </c>
      <c r="F35" s="32">
        <f>SUM(F24:F34)</f>
        <v>16602726</v>
      </c>
    </row>
    <row r="36" spans="1:6" ht="25.5" customHeight="1">
      <c r="A36" s="55"/>
      <c r="B36" s="52"/>
      <c r="C36" s="60"/>
      <c r="D36" s="39"/>
      <c r="E36" s="41"/>
      <c r="F36" s="41"/>
    </row>
    <row r="37" spans="1:6" ht="25.5" customHeight="1">
      <c r="A37" s="55"/>
      <c r="B37" s="67" t="s">
        <v>107</v>
      </c>
      <c r="C37" s="67"/>
      <c r="D37" s="67"/>
      <c r="E37" s="67"/>
      <c r="F37" s="67"/>
    </row>
    <row r="38" spans="1:6" ht="33.75" customHeight="1">
      <c r="A38" s="55"/>
      <c r="B38" s="67"/>
      <c r="C38" s="67"/>
      <c r="D38" s="67"/>
      <c r="E38" s="67"/>
      <c r="F38" s="67"/>
    </row>
    <row r="39" spans="1:6" ht="25.5" customHeight="1">
      <c r="A39" s="55"/>
      <c r="B39" s="52"/>
      <c r="C39" s="60"/>
      <c r="D39" s="39"/>
      <c r="E39" s="41"/>
      <c r="F39" s="41"/>
    </row>
    <row r="40" spans="1:6" ht="25.5" customHeight="1">
      <c r="A40" s="55"/>
      <c r="B40" s="63" t="s">
        <v>161</v>
      </c>
      <c r="C40" s="63"/>
      <c r="D40" s="39"/>
      <c r="E40" s="41"/>
      <c r="F40" s="41"/>
    </row>
    <row r="41" spans="1:6" ht="31.5" customHeight="1">
      <c r="A41" s="17"/>
      <c r="B41" s="17"/>
      <c r="C41" s="17"/>
      <c r="D41" s="17"/>
      <c r="E41" s="17"/>
      <c r="F41" s="8"/>
    </row>
    <row r="42" spans="1:6" ht="20.25">
      <c r="A42" s="13" t="s">
        <v>14</v>
      </c>
      <c r="B42" s="13"/>
      <c r="C42" s="13"/>
      <c r="D42" s="13"/>
      <c r="E42" s="3"/>
      <c r="F42" s="8"/>
    </row>
    <row r="43" spans="1:6" ht="20.25">
      <c r="A43" s="13" t="s">
        <v>80</v>
      </c>
      <c r="B43" s="3"/>
      <c r="C43" s="3"/>
      <c r="D43" s="3"/>
      <c r="E43" s="13" t="s">
        <v>79</v>
      </c>
      <c r="F43" s="8"/>
    </row>
    <row r="44" spans="1:6" ht="36" customHeight="1">
      <c r="A44" s="13"/>
      <c r="B44" s="3"/>
      <c r="C44" s="3"/>
      <c r="D44" s="3"/>
      <c r="E44" s="13"/>
      <c r="F44" s="8"/>
    </row>
    <row r="45" spans="1:6" ht="20.25">
      <c r="A45" s="13" t="s">
        <v>76</v>
      </c>
      <c r="B45" s="3"/>
      <c r="C45" s="3"/>
      <c r="D45" s="3"/>
      <c r="E45" s="13" t="s">
        <v>85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14</v>
      </c>
      <c r="B47" s="3"/>
      <c r="C47" s="3"/>
      <c r="D47" s="3"/>
      <c r="E47" s="13"/>
      <c r="F47" s="8"/>
    </row>
    <row r="48" spans="1:6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54"/>
  <sheetViews>
    <sheetView topLeftCell="A43" zoomScaleSheetLayoutView="100" workbookViewId="0">
      <selection activeCell="F48" sqref="F48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>
      <c r="E1" s="61" t="s">
        <v>162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163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10" ht="20.25">
      <c r="A17" s="65"/>
      <c r="B17" s="65"/>
      <c r="C17" s="65"/>
      <c r="D17" s="65"/>
      <c r="E17" s="65"/>
      <c r="F17" s="8"/>
    </row>
    <row r="18" spans="1:10" ht="20.25">
      <c r="A18" s="66" t="s">
        <v>54</v>
      </c>
      <c r="B18" s="66"/>
      <c r="C18" s="66"/>
      <c r="D18" s="66"/>
      <c r="E18" s="66"/>
      <c r="F18" s="8"/>
    </row>
    <row r="19" spans="1:10" ht="20.25">
      <c r="A19" s="27"/>
      <c r="B19" s="27"/>
      <c r="C19" s="12" t="s">
        <v>25</v>
      </c>
      <c r="D19" s="27"/>
      <c r="E19" s="27"/>
      <c r="F19" s="8"/>
    </row>
    <row r="20" spans="1:10" ht="20.25">
      <c r="A20" s="3"/>
      <c r="B20" s="13" t="s">
        <v>62</v>
      </c>
      <c r="C20" s="18">
        <v>24</v>
      </c>
      <c r="D20" s="3"/>
      <c r="E20" s="3"/>
      <c r="F20" s="8"/>
    </row>
    <row r="21" spans="1:10" ht="20.25">
      <c r="A21" s="13"/>
      <c r="B21" s="3"/>
      <c r="C21" s="3"/>
      <c r="D21" s="3"/>
      <c r="E21" s="3"/>
      <c r="F21" s="8"/>
    </row>
    <row r="22" spans="1:10" ht="20.25">
      <c r="A22" s="13"/>
      <c r="B22" s="3"/>
      <c r="C22" s="3"/>
      <c r="D22" s="3"/>
      <c r="E22" s="3"/>
      <c r="F22" s="8"/>
    </row>
    <row r="23" spans="1:10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66</v>
      </c>
      <c r="F23" s="14" t="s">
        <v>73</v>
      </c>
    </row>
    <row r="24" spans="1:10" ht="33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10" ht="30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4" si="0">SUM(C25*D25)</f>
        <v>104500</v>
      </c>
      <c r="F25" s="30">
        <v>1206500</v>
      </c>
    </row>
    <row r="26" spans="1:10" ht="32.25" customHeight="1">
      <c r="A26" s="15">
        <v>3</v>
      </c>
      <c r="B26" s="16" t="s">
        <v>8</v>
      </c>
      <c r="C26" s="30">
        <v>104500</v>
      </c>
      <c r="D26" s="15">
        <v>1.25</v>
      </c>
      <c r="E26" s="30">
        <f t="shared" si="0"/>
        <v>130625</v>
      </c>
      <c r="F26" s="30">
        <v>1508125</v>
      </c>
    </row>
    <row r="27" spans="1:10" ht="31.5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10" ht="28.5" customHeight="1">
      <c r="A28" s="15">
        <v>5</v>
      </c>
      <c r="B28" s="16" t="s">
        <v>6</v>
      </c>
      <c r="C28" s="30">
        <v>130952</v>
      </c>
      <c r="D28" s="15">
        <v>5.6</v>
      </c>
      <c r="E28" s="30">
        <f t="shared" si="0"/>
        <v>733331.2</v>
      </c>
      <c r="F28" s="30">
        <v>8466694</v>
      </c>
    </row>
    <row r="29" spans="1:10" ht="27.75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10" ht="27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  <c r="J30" s="5"/>
    </row>
    <row r="31" spans="1:10" ht="30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  <c r="J31" s="5"/>
    </row>
    <row r="32" spans="1:10" ht="29.25" customHeight="1">
      <c r="A32" s="15">
        <v>9</v>
      </c>
      <c r="B32" s="16" t="s">
        <v>12</v>
      </c>
      <c r="C32" s="30">
        <v>104500</v>
      </c>
      <c r="D32" s="15">
        <v>1</v>
      </c>
      <c r="E32" s="30">
        <f t="shared" si="0"/>
        <v>104500</v>
      </c>
      <c r="F32" s="30">
        <v>1206500</v>
      </c>
    </row>
    <row r="33" spans="1:6" ht="30.75" customHeight="1">
      <c r="A33" s="15">
        <v>10</v>
      </c>
      <c r="B33" s="16" t="s">
        <v>19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39.75" customHeight="1">
      <c r="A34" s="15">
        <v>11</v>
      </c>
      <c r="B34" s="16" t="s">
        <v>7</v>
      </c>
      <c r="C34" s="30">
        <v>102630</v>
      </c>
      <c r="D34" s="15">
        <v>5</v>
      </c>
      <c r="E34" s="30">
        <f t="shared" si="0"/>
        <v>513150</v>
      </c>
      <c r="F34" s="30">
        <v>5924550</v>
      </c>
    </row>
    <row r="35" spans="1:6" ht="31.5" customHeight="1">
      <c r="A35" s="15"/>
      <c r="B35" s="31" t="s">
        <v>101</v>
      </c>
      <c r="C35" s="33"/>
      <c r="D35" s="33">
        <f>SUM(D24:D34)</f>
        <v>19.350000000000001</v>
      </c>
      <c r="E35" s="32">
        <f>SUM(E24:E34)</f>
        <v>2170811.2000000002</v>
      </c>
      <c r="F35" s="32">
        <f>SUM(F24:F34)</f>
        <v>25063054</v>
      </c>
    </row>
    <row r="36" spans="1:6" ht="31.5" customHeight="1">
      <c r="A36" s="55"/>
      <c r="B36" s="53"/>
      <c r="C36" s="55"/>
      <c r="D36" s="55"/>
      <c r="E36" s="58"/>
      <c r="F36" s="58"/>
    </row>
    <row r="37" spans="1:6" ht="31.5" customHeight="1">
      <c r="A37" s="55"/>
      <c r="B37" s="67" t="s">
        <v>105</v>
      </c>
      <c r="C37" s="67"/>
      <c r="D37" s="67"/>
      <c r="E37" s="67"/>
      <c r="F37" s="67"/>
    </row>
    <row r="38" spans="1:6" ht="31.5" customHeight="1">
      <c r="A38" s="55"/>
      <c r="B38" s="67"/>
      <c r="C38" s="67"/>
      <c r="D38" s="67"/>
      <c r="E38" s="67"/>
      <c r="F38" s="67"/>
    </row>
    <row r="39" spans="1:6" ht="31.5" customHeight="1">
      <c r="A39" s="55"/>
      <c r="B39" s="53"/>
      <c r="C39" s="55"/>
      <c r="D39" s="55"/>
      <c r="E39" s="58"/>
      <c r="F39" s="58"/>
    </row>
    <row r="40" spans="1:6" ht="31.5" customHeight="1">
      <c r="A40" s="55"/>
      <c r="B40" s="63" t="s">
        <v>164</v>
      </c>
      <c r="C40" s="63"/>
      <c r="D40" s="55"/>
      <c r="E40" s="58"/>
      <c r="F40" s="58"/>
    </row>
    <row r="41" spans="1:6" ht="33" customHeight="1">
      <c r="A41" s="17"/>
      <c r="B41" s="17"/>
      <c r="C41" s="17"/>
      <c r="D41" s="17"/>
      <c r="E41" s="17"/>
      <c r="F41" s="8"/>
    </row>
    <row r="42" spans="1:6" ht="20.25">
      <c r="A42" s="13" t="s">
        <v>14</v>
      </c>
      <c r="B42" s="13"/>
      <c r="C42" s="13"/>
      <c r="D42" s="13"/>
      <c r="E42" s="3"/>
      <c r="F42" s="8"/>
    </row>
    <row r="43" spans="1:6" ht="20.25">
      <c r="A43" s="13" t="s">
        <v>80</v>
      </c>
      <c r="B43" s="3"/>
      <c r="C43" s="3"/>
      <c r="D43" s="3"/>
      <c r="E43" s="13" t="s">
        <v>79</v>
      </c>
      <c r="F43" s="8"/>
    </row>
    <row r="44" spans="1:6" ht="36" customHeight="1">
      <c r="A44" s="13"/>
      <c r="B44" s="3"/>
      <c r="C44" s="3"/>
      <c r="D44" s="3"/>
      <c r="E44" s="13"/>
      <c r="F44" s="8"/>
    </row>
    <row r="45" spans="1:6" ht="20.25">
      <c r="A45" s="13" t="s">
        <v>173</v>
      </c>
      <c r="B45" s="3"/>
      <c r="C45" s="3"/>
      <c r="D45" s="3"/>
      <c r="E45" s="13" t="s">
        <v>174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14</v>
      </c>
      <c r="B47" s="3"/>
      <c r="C47" s="3"/>
      <c r="D47" s="3"/>
      <c r="E47" s="13"/>
      <c r="F47" s="8"/>
    </row>
    <row r="48" spans="1:6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J61"/>
  <sheetViews>
    <sheetView zoomScaleSheetLayoutView="100" workbookViewId="0">
      <selection activeCell="E1" sqref="E1:F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  <col min="7" max="7" width="9.140625" customWidth="1"/>
  </cols>
  <sheetData>
    <row r="1" spans="1:6" ht="18.75" customHeight="1">
      <c r="A1" s="1"/>
      <c r="B1" s="1"/>
      <c r="C1" s="1"/>
      <c r="D1" s="1"/>
      <c r="E1" s="61" t="s">
        <v>118</v>
      </c>
      <c r="F1" s="61"/>
    </row>
    <row r="2" spans="1:6" ht="18.75" customHeight="1">
      <c r="A2" s="1"/>
      <c r="B2" s="1"/>
      <c r="C2" s="1"/>
      <c r="D2" s="1"/>
      <c r="E2" s="61"/>
      <c r="F2" s="61"/>
    </row>
    <row r="3" spans="1:6" ht="18.75" customHeight="1">
      <c r="A3" s="1"/>
      <c r="B3" s="1"/>
      <c r="C3" s="1"/>
      <c r="D3" s="1"/>
      <c r="E3" s="61"/>
      <c r="F3" s="61"/>
    </row>
    <row r="4" spans="1:6" ht="18.75" customHeight="1">
      <c r="A4" s="1"/>
      <c r="B4" s="1"/>
      <c r="C4" s="1"/>
      <c r="D4" s="1"/>
      <c r="E4" s="61"/>
      <c r="F4" s="61"/>
    </row>
    <row r="5" spans="1:6" ht="18.75" customHeight="1">
      <c r="A5" s="1"/>
      <c r="B5" s="1"/>
      <c r="C5" s="1"/>
      <c r="D5" s="1"/>
      <c r="E5" s="61"/>
      <c r="F5" s="61"/>
    </row>
    <row r="6" spans="1:6" ht="18.75" customHeight="1">
      <c r="A6" s="1"/>
      <c r="B6" s="1"/>
      <c r="C6" s="1"/>
      <c r="D6" s="1"/>
      <c r="E6" s="61"/>
      <c r="F6" s="61"/>
    </row>
    <row r="7" spans="1:6" ht="17.25" hidden="1">
      <c r="A7" s="6"/>
      <c r="B7" s="6"/>
      <c r="C7" s="6"/>
      <c r="D7" s="8"/>
      <c r="E7" s="45" t="s">
        <v>92</v>
      </c>
      <c r="F7" s="6"/>
    </row>
    <row r="8" spans="1:6" ht="17.25" hidden="1">
      <c r="A8" s="6"/>
      <c r="B8" s="6"/>
      <c r="C8" s="6"/>
      <c r="D8" s="8"/>
      <c r="E8" s="45" t="s">
        <v>0</v>
      </c>
      <c r="F8" s="6"/>
    </row>
    <row r="9" spans="1:6" ht="17.25" hidden="1">
      <c r="A9" s="6"/>
      <c r="B9" s="6"/>
      <c r="C9" s="6"/>
      <c r="D9" s="8"/>
      <c r="E9" s="45" t="s">
        <v>1</v>
      </c>
      <c r="F9" s="6"/>
    </row>
    <row r="10" spans="1:6" ht="17.25" hidden="1">
      <c r="A10" s="6"/>
      <c r="B10" s="6"/>
      <c r="C10" s="6"/>
      <c r="D10" s="8"/>
      <c r="E10" s="45" t="s">
        <v>93</v>
      </c>
      <c r="F10" s="6"/>
    </row>
    <row r="11" spans="1:6" ht="17.25" hidden="1">
      <c r="A11" s="6"/>
      <c r="B11" s="6"/>
      <c r="C11" s="6"/>
      <c r="D11" s="8"/>
      <c r="E11" s="45" t="s">
        <v>94</v>
      </c>
      <c r="F11" s="6"/>
    </row>
    <row r="12" spans="1:6" ht="17.25">
      <c r="A12" s="6"/>
      <c r="B12" s="6"/>
      <c r="C12" s="6"/>
      <c r="D12" s="6"/>
      <c r="E12" s="7"/>
      <c r="F12" s="46"/>
    </row>
    <row r="13" spans="1:6" ht="17.25">
      <c r="A13" s="6"/>
      <c r="B13" s="6"/>
      <c r="C13" s="6"/>
      <c r="D13" s="6"/>
      <c r="E13" s="7"/>
      <c r="F13" s="46"/>
    </row>
    <row r="14" spans="1:6" ht="17.25">
      <c r="A14" s="6"/>
      <c r="B14" s="6"/>
      <c r="C14" s="6"/>
      <c r="D14" s="6"/>
      <c r="E14" s="62" t="s">
        <v>117</v>
      </c>
      <c r="F14" s="62"/>
    </row>
    <row r="15" spans="1:6" ht="17.25">
      <c r="A15" s="6"/>
      <c r="B15" s="6"/>
      <c r="C15" s="6"/>
      <c r="D15" s="6"/>
      <c r="E15" s="62"/>
      <c r="F15" s="62"/>
    </row>
    <row r="16" spans="1:6" ht="17.25">
      <c r="A16" s="6"/>
      <c r="B16" s="6"/>
      <c r="C16" s="6"/>
      <c r="D16" s="6"/>
      <c r="E16" s="62"/>
      <c r="F16" s="62"/>
    </row>
    <row r="17" spans="1:6" ht="17.25">
      <c r="A17" s="6"/>
      <c r="B17" s="6"/>
      <c r="C17" s="6"/>
      <c r="D17" s="6"/>
      <c r="E17" s="62"/>
      <c r="F17" s="62"/>
    </row>
    <row r="18" spans="1:6" ht="17.25">
      <c r="A18" s="6"/>
      <c r="B18" s="6"/>
      <c r="C18" s="6"/>
      <c r="D18" s="6"/>
      <c r="E18" s="62"/>
      <c r="F18" s="62"/>
    </row>
    <row r="19" spans="1:6" ht="17.25">
      <c r="A19" s="6"/>
      <c r="B19" s="6"/>
      <c r="C19" s="6"/>
      <c r="D19" s="6"/>
      <c r="E19" s="7"/>
      <c r="F19" s="8"/>
    </row>
    <row r="20" spans="1:6" ht="44.25" customHeight="1">
      <c r="A20" s="64" t="s">
        <v>2</v>
      </c>
      <c r="B20" s="64"/>
      <c r="C20" s="64"/>
      <c r="D20" s="64"/>
      <c r="E20" s="64"/>
      <c r="F20" s="8"/>
    </row>
    <row r="21" spans="1:6" ht="20.25">
      <c r="A21" s="65" t="s">
        <v>24</v>
      </c>
      <c r="B21" s="65"/>
      <c r="C21" s="65"/>
      <c r="D21" s="65"/>
      <c r="E21" s="65"/>
      <c r="F21" s="8"/>
    </row>
    <row r="22" spans="1:6" ht="20.25">
      <c r="A22" s="65"/>
      <c r="B22" s="65"/>
      <c r="C22" s="65"/>
      <c r="D22" s="65"/>
      <c r="E22" s="65"/>
      <c r="F22" s="8"/>
    </row>
    <row r="23" spans="1:6" ht="20.25">
      <c r="A23" s="66" t="s">
        <v>21</v>
      </c>
      <c r="B23" s="66"/>
      <c r="C23" s="66"/>
      <c r="D23" s="66"/>
      <c r="E23" s="66"/>
      <c r="F23" s="8"/>
    </row>
    <row r="24" spans="1:6" ht="20.25">
      <c r="A24" s="27"/>
      <c r="B24" s="27"/>
      <c r="C24" s="12" t="s">
        <v>25</v>
      </c>
      <c r="D24" s="27"/>
      <c r="E24" s="27"/>
      <c r="F24" s="8"/>
    </row>
    <row r="25" spans="1:6" ht="20.25">
      <c r="A25" s="3"/>
      <c r="B25" s="13" t="s">
        <v>62</v>
      </c>
      <c r="C25" s="18">
        <v>25</v>
      </c>
      <c r="D25" s="3"/>
      <c r="E25" s="3"/>
      <c r="F25" s="8"/>
    </row>
    <row r="26" spans="1:6" ht="20.25">
      <c r="A26" s="13"/>
      <c r="B26" s="3"/>
      <c r="C26" s="3"/>
      <c r="D26" s="3"/>
      <c r="E26" s="3"/>
      <c r="F26" s="8"/>
    </row>
    <row r="27" spans="1:6" ht="20.25">
      <c r="A27" s="13"/>
      <c r="B27" s="3"/>
      <c r="C27" s="3"/>
      <c r="D27" s="3"/>
      <c r="E27" s="3"/>
      <c r="F27" s="8"/>
    </row>
    <row r="28" spans="1:6" ht="60.75">
      <c r="A28" s="14" t="s">
        <v>3</v>
      </c>
      <c r="B28" s="14" t="s">
        <v>26</v>
      </c>
      <c r="C28" s="14" t="s">
        <v>27</v>
      </c>
      <c r="D28" s="14" t="s">
        <v>28</v>
      </c>
      <c r="E28" s="14" t="s">
        <v>65</v>
      </c>
      <c r="F28" s="14" t="s">
        <v>71</v>
      </c>
    </row>
    <row r="29" spans="1:6" ht="27.75" customHeight="1">
      <c r="A29" s="15">
        <v>1</v>
      </c>
      <c r="B29" s="16" t="s">
        <v>4</v>
      </c>
      <c r="C29" s="30">
        <v>121000</v>
      </c>
      <c r="D29" s="15">
        <v>1</v>
      </c>
      <c r="E29" s="30">
        <f>SUM(D29*C29)</f>
        <v>121000</v>
      </c>
      <c r="F29" s="30">
        <v>1397000</v>
      </c>
    </row>
    <row r="30" spans="1:6" ht="27" customHeight="1">
      <c r="A30" s="15">
        <v>2</v>
      </c>
      <c r="B30" s="16" t="s">
        <v>12</v>
      </c>
      <c r="C30" s="30">
        <v>104500</v>
      </c>
      <c r="D30" s="15">
        <v>1</v>
      </c>
      <c r="E30" s="30">
        <f t="shared" ref="E30:E41" si="0">SUM(D30*C30)</f>
        <v>104500</v>
      </c>
      <c r="F30" s="30">
        <v>1206500</v>
      </c>
    </row>
    <row r="31" spans="1:6" ht="23.25" customHeight="1">
      <c r="A31" s="15">
        <v>3</v>
      </c>
      <c r="B31" s="16" t="s">
        <v>5</v>
      </c>
      <c r="C31" s="30">
        <v>104500</v>
      </c>
      <c r="D31" s="15">
        <v>1</v>
      </c>
      <c r="E31" s="30">
        <f t="shared" si="0"/>
        <v>104500</v>
      </c>
      <c r="F31" s="30">
        <v>1206500</v>
      </c>
    </row>
    <row r="32" spans="1:6" ht="26.25" customHeight="1">
      <c r="A32" s="15">
        <v>4</v>
      </c>
      <c r="B32" s="16" t="s">
        <v>8</v>
      </c>
      <c r="C32" s="30">
        <v>104500</v>
      </c>
      <c r="D32" s="15">
        <v>1.25</v>
      </c>
      <c r="E32" s="30">
        <f t="shared" si="0"/>
        <v>130625</v>
      </c>
      <c r="F32" s="30">
        <v>1508125</v>
      </c>
    </row>
    <row r="33" spans="1:10" ht="24.75" customHeight="1">
      <c r="A33" s="15">
        <v>5</v>
      </c>
      <c r="B33" s="16" t="s">
        <v>9</v>
      </c>
      <c r="C33" s="30">
        <v>104500</v>
      </c>
      <c r="D33" s="15">
        <v>1</v>
      </c>
      <c r="E33" s="30">
        <f t="shared" si="0"/>
        <v>104500</v>
      </c>
      <c r="F33" s="30">
        <v>1206500</v>
      </c>
    </row>
    <row r="34" spans="1:10" ht="25.5" customHeight="1">
      <c r="A34" s="15">
        <v>6</v>
      </c>
      <c r="B34" s="16" t="s">
        <v>6</v>
      </c>
      <c r="C34" s="30">
        <v>130952</v>
      </c>
      <c r="D34" s="15">
        <v>5.6</v>
      </c>
      <c r="E34" s="30">
        <f t="shared" si="0"/>
        <v>733331.2</v>
      </c>
      <c r="F34" s="30">
        <v>8466694</v>
      </c>
    </row>
    <row r="35" spans="1:10" ht="25.5" customHeight="1">
      <c r="A35" s="15">
        <v>7</v>
      </c>
      <c r="B35" s="16" t="s">
        <v>10</v>
      </c>
      <c r="C35" s="30">
        <v>102630</v>
      </c>
      <c r="D35" s="15">
        <v>1</v>
      </c>
      <c r="E35" s="30">
        <f t="shared" si="0"/>
        <v>102630</v>
      </c>
      <c r="F35" s="30">
        <v>1184910</v>
      </c>
    </row>
    <row r="36" spans="1:10" ht="24" customHeight="1">
      <c r="A36" s="15">
        <v>8</v>
      </c>
      <c r="B36" s="16" t="s">
        <v>11</v>
      </c>
      <c r="C36" s="30">
        <v>102630</v>
      </c>
      <c r="D36" s="15">
        <v>1</v>
      </c>
      <c r="E36" s="30">
        <f t="shared" si="0"/>
        <v>102630</v>
      </c>
      <c r="F36" s="30">
        <v>1184910</v>
      </c>
    </row>
    <row r="37" spans="1:10" ht="26.25" customHeight="1">
      <c r="A37" s="15">
        <v>9</v>
      </c>
      <c r="B37" s="16" t="s">
        <v>13</v>
      </c>
      <c r="C37" s="30">
        <v>102630</v>
      </c>
      <c r="D37" s="15">
        <v>0.25</v>
      </c>
      <c r="E37" s="30">
        <f t="shared" si="0"/>
        <v>25657.5</v>
      </c>
      <c r="F37" s="30">
        <v>296228</v>
      </c>
    </row>
    <row r="38" spans="1:10" ht="24" customHeight="1">
      <c r="A38" s="15">
        <v>10</v>
      </c>
      <c r="B38" s="16" t="s">
        <v>18</v>
      </c>
      <c r="C38" s="30">
        <v>102630</v>
      </c>
      <c r="D38" s="15">
        <v>1</v>
      </c>
      <c r="E38" s="30">
        <f t="shared" si="0"/>
        <v>102630</v>
      </c>
      <c r="F38" s="30">
        <v>1184910</v>
      </c>
    </row>
    <row r="39" spans="1:10" ht="25.5" customHeight="1">
      <c r="A39" s="15">
        <v>11</v>
      </c>
      <c r="B39" s="16" t="s">
        <v>19</v>
      </c>
      <c r="C39" s="30">
        <v>102630</v>
      </c>
      <c r="D39" s="15">
        <v>0.5</v>
      </c>
      <c r="E39" s="30">
        <f t="shared" si="0"/>
        <v>51315</v>
      </c>
      <c r="F39" s="30">
        <v>592455</v>
      </c>
    </row>
    <row r="40" spans="1:10" ht="25.5" customHeight="1">
      <c r="A40" s="15">
        <v>12</v>
      </c>
      <c r="B40" s="16" t="s">
        <v>75</v>
      </c>
      <c r="C40" s="30">
        <v>102630</v>
      </c>
      <c r="D40" s="15">
        <v>0.5</v>
      </c>
      <c r="E40" s="30">
        <f t="shared" si="0"/>
        <v>51315</v>
      </c>
      <c r="F40" s="30">
        <v>592455</v>
      </c>
    </row>
    <row r="41" spans="1:10" ht="23.25" customHeight="1">
      <c r="A41" s="15">
        <v>13</v>
      </c>
      <c r="B41" s="16" t="s">
        <v>7</v>
      </c>
      <c r="C41" s="30">
        <v>102630</v>
      </c>
      <c r="D41" s="15">
        <v>5</v>
      </c>
      <c r="E41" s="30">
        <f t="shared" si="0"/>
        <v>513150</v>
      </c>
      <c r="F41" s="30">
        <v>5924550</v>
      </c>
    </row>
    <row r="42" spans="1:10" ht="25.5" customHeight="1">
      <c r="A42" s="15"/>
      <c r="B42" s="31" t="s">
        <v>101</v>
      </c>
      <c r="C42" s="33"/>
      <c r="D42" s="33">
        <f>SUM(D29:D41)</f>
        <v>20.100000000000001</v>
      </c>
      <c r="E42" s="32">
        <f>SUM(E29:E41)</f>
        <v>2247783.7000000002</v>
      </c>
      <c r="F42" s="32">
        <f>SUM(F29:F41)</f>
        <v>25951737</v>
      </c>
    </row>
    <row r="43" spans="1:10" ht="25.5" customHeight="1">
      <c r="A43" s="38"/>
      <c r="B43" s="40"/>
      <c r="C43" s="39"/>
      <c r="D43" s="39"/>
      <c r="E43" s="41"/>
      <c r="F43" s="41"/>
    </row>
    <row r="44" spans="1:10" ht="25.5" customHeight="1">
      <c r="A44" s="38"/>
      <c r="B44" s="68" t="s">
        <v>105</v>
      </c>
      <c r="C44" s="68"/>
      <c r="D44" s="68"/>
      <c r="E44" s="68"/>
      <c r="F44" s="68"/>
    </row>
    <row r="45" spans="1:10" ht="33.75" customHeight="1">
      <c r="A45" s="38"/>
      <c r="B45" s="68"/>
      <c r="C45" s="68"/>
      <c r="D45" s="68"/>
      <c r="E45" s="68"/>
      <c r="F45" s="68"/>
      <c r="J45" s="44"/>
    </row>
    <row r="46" spans="1:10" ht="25.5" customHeight="1">
      <c r="A46" s="38"/>
      <c r="B46" s="37"/>
      <c r="C46" s="37"/>
      <c r="D46" s="37"/>
      <c r="E46" s="37"/>
      <c r="F46" s="37"/>
      <c r="J46" s="44"/>
    </row>
    <row r="47" spans="1:10" ht="25.5" customHeight="1">
      <c r="A47" s="38"/>
      <c r="B47" s="63" t="s">
        <v>109</v>
      </c>
      <c r="C47" s="63"/>
      <c r="D47" s="37"/>
      <c r="E47" s="37"/>
      <c r="F47" s="37"/>
      <c r="J47" s="44"/>
    </row>
    <row r="48" spans="1:10" ht="36" customHeight="1">
      <c r="A48" s="17"/>
      <c r="B48" s="17"/>
      <c r="C48" s="17"/>
      <c r="D48" s="17"/>
      <c r="E48" s="17"/>
      <c r="F48" s="8"/>
    </row>
    <row r="49" spans="1:6" ht="20.25">
      <c r="A49" s="13" t="s">
        <v>14</v>
      </c>
      <c r="B49" s="13"/>
      <c r="C49" s="13"/>
      <c r="D49" s="13"/>
      <c r="E49" s="3"/>
      <c r="F49" s="8"/>
    </row>
    <row r="50" spans="1:6" ht="20.25">
      <c r="A50" s="13" t="s">
        <v>80</v>
      </c>
      <c r="B50" s="3"/>
      <c r="C50" s="3"/>
      <c r="D50" s="3"/>
      <c r="E50" s="13" t="s">
        <v>79</v>
      </c>
      <c r="F50" s="8"/>
    </row>
    <row r="51" spans="1:6" ht="39" customHeight="1">
      <c r="A51" s="13"/>
      <c r="B51" s="3"/>
      <c r="C51" s="3"/>
      <c r="D51" s="3"/>
      <c r="E51" s="13"/>
      <c r="F51" s="8"/>
    </row>
    <row r="52" spans="1:6" ht="20.25">
      <c r="A52" s="13" t="s">
        <v>37</v>
      </c>
      <c r="B52" s="3"/>
      <c r="C52" s="3"/>
      <c r="D52" s="3"/>
      <c r="E52" s="13" t="s">
        <v>67</v>
      </c>
      <c r="F52" s="8"/>
    </row>
    <row r="53" spans="1:6" ht="20.25">
      <c r="A53" s="13"/>
      <c r="B53" s="3"/>
      <c r="C53" s="3"/>
      <c r="D53" s="3"/>
      <c r="E53" s="13"/>
      <c r="F53" s="8"/>
    </row>
    <row r="54" spans="1:6" ht="20.25">
      <c r="A54" s="13" t="s">
        <v>14</v>
      </c>
      <c r="B54" s="3"/>
      <c r="C54" s="3"/>
      <c r="D54" s="3"/>
      <c r="E54" s="13"/>
      <c r="F54" s="8"/>
    </row>
    <row r="55" spans="1:6" ht="20.25">
      <c r="A55" s="13" t="s">
        <v>15</v>
      </c>
      <c r="B55" s="3"/>
      <c r="C55" s="3"/>
      <c r="D55" s="3"/>
      <c r="E55" s="13"/>
      <c r="F55" s="8"/>
    </row>
    <row r="56" spans="1:6" ht="20.25">
      <c r="A56" s="13" t="s">
        <v>16</v>
      </c>
      <c r="B56" s="3"/>
      <c r="C56" s="3"/>
      <c r="D56" s="3"/>
      <c r="E56" s="13" t="s">
        <v>100</v>
      </c>
      <c r="F56" s="8"/>
    </row>
    <row r="57" spans="1:6" ht="18.75">
      <c r="A57" s="47"/>
      <c r="B57" s="47"/>
      <c r="C57" s="47"/>
      <c r="D57" s="47"/>
      <c r="E57" s="47"/>
      <c r="F57" s="8"/>
    </row>
    <row r="58" spans="1:6" ht="20.25">
      <c r="A58" s="47"/>
      <c r="B58" s="47"/>
      <c r="C58" s="47"/>
      <c r="D58" s="47"/>
      <c r="E58" s="48"/>
      <c r="F58" s="8"/>
    </row>
    <row r="59" spans="1:6" ht="16.5">
      <c r="A59" s="8"/>
      <c r="B59" s="8"/>
      <c r="C59" s="8"/>
      <c r="D59" s="8"/>
      <c r="E59" s="4" t="s">
        <v>102</v>
      </c>
      <c r="F59" s="8"/>
    </row>
    <row r="60" spans="1:6">
      <c r="A60" s="8"/>
      <c r="B60" s="8"/>
      <c r="C60" s="8"/>
      <c r="D60" s="8"/>
      <c r="E60" s="8"/>
      <c r="F60" s="8"/>
    </row>
    <row r="61" spans="1:6">
      <c r="A61" s="8"/>
      <c r="B61" s="8"/>
      <c r="C61" s="8"/>
      <c r="D61" s="8"/>
      <c r="E61" s="8"/>
      <c r="F61" s="8"/>
    </row>
  </sheetData>
  <mergeCells count="8">
    <mergeCell ref="E1:F6"/>
    <mergeCell ref="E14:F18"/>
    <mergeCell ref="B44:F45"/>
    <mergeCell ref="B47:C47"/>
    <mergeCell ref="A20:E20"/>
    <mergeCell ref="A21:E21"/>
    <mergeCell ref="A22:E22"/>
    <mergeCell ref="A23:E23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6"/>
  <sheetViews>
    <sheetView topLeftCell="A31" zoomScaleSheetLayoutView="100" workbookViewId="0">
      <selection activeCell="E1" sqref="E1:F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>
      <c r="E1" s="61" t="s">
        <v>165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166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55</v>
      </c>
      <c r="B18" s="66"/>
      <c r="C18" s="66"/>
      <c r="D18" s="66"/>
      <c r="E18" s="66"/>
      <c r="F18" s="8"/>
    </row>
    <row r="19" spans="1:6" ht="27.75" customHeight="1">
      <c r="A19" s="27"/>
      <c r="B19" s="27"/>
      <c r="C19" s="12" t="s">
        <v>25</v>
      </c>
      <c r="D19" s="27"/>
      <c r="E19" s="27"/>
      <c r="F19" s="8"/>
    </row>
    <row r="20" spans="1:6" ht="20.25">
      <c r="A20" s="3"/>
      <c r="B20" s="13" t="s">
        <v>62</v>
      </c>
      <c r="C20" s="18">
        <v>25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74</v>
      </c>
    </row>
    <row r="24" spans="1:6" ht="25.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4.75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ref="E25:E37" si="0">SUM(C25*D25)</f>
        <v>104500</v>
      </c>
      <c r="F25" s="30">
        <v>1206500</v>
      </c>
    </row>
    <row r="26" spans="1:6" ht="23.25" customHeight="1">
      <c r="A26" s="15">
        <v>3</v>
      </c>
      <c r="B26" s="16" t="s">
        <v>8</v>
      </c>
      <c r="C26" s="30">
        <v>104500</v>
      </c>
      <c r="D26" s="15">
        <v>1.5</v>
      </c>
      <c r="E26" s="30">
        <f t="shared" si="0"/>
        <v>156750</v>
      </c>
      <c r="F26" s="30">
        <v>1809750</v>
      </c>
    </row>
    <row r="27" spans="1:6" ht="24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5.5" customHeight="1">
      <c r="A28" s="15">
        <v>5</v>
      </c>
      <c r="B28" s="16" t="s">
        <v>6</v>
      </c>
      <c r="C28" s="30">
        <v>130952</v>
      </c>
      <c r="D28" s="15">
        <v>6.72</v>
      </c>
      <c r="E28" s="30">
        <f t="shared" si="0"/>
        <v>879997.43999999994</v>
      </c>
      <c r="F28" s="30">
        <v>10160033</v>
      </c>
    </row>
    <row r="29" spans="1:6" ht="24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7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0.25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6.25" customHeight="1">
      <c r="A32" s="15">
        <v>9</v>
      </c>
      <c r="B32" s="16" t="s">
        <v>12</v>
      </c>
      <c r="C32" s="30">
        <v>104500</v>
      </c>
      <c r="D32" s="15">
        <v>1</v>
      </c>
      <c r="E32" s="30">
        <f t="shared" si="0"/>
        <v>104500</v>
      </c>
      <c r="F32" s="30">
        <v>1206500</v>
      </c>
    </row>
    <row r="33" spans="1:6" ht="26.25" customHeight="1">
      <c r="A33" s="15">
        <v>10</v>
      </c>
      <c r="B33" s="16" t="s">
        <v>13</v>
      </c>
      <c r="C33" s="30">
        <v>102630</v>
      </c>
      <c r="D33" s="15">
        <v>0.25</v>
      </c>
      <c r="E33" s="30">
        <f t="shared" si="0"/>
        <v>25657.5</v>
      </c>
      <c r="F33" s="30">
        <v>296228</v>
      </c>
    </row>
    <row r="34" spans="1:6" ht="23.25" customHeight="1">
      <c r="A34" s="15">
        <v>11</v>
      </c>
      <c r="B34" s="16" t="s">
        <v>19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6" ht="25.5" customHeight="1">
      <c r="A35" s="15">
        <v>12</v>
      </c>
      <c r="B35" s="16" t="s">
        <v>17</v>
      </c>
      <c r="C35" s="30">
        <v>102630</v>
      </c>
      <c r="D35" s="15">
        <v>0.5</v>
      </c>
      <c r="E35" s="30">
        <f t="shared" si="0"/>
        <v>51315</v>
      </c>
      <c r="F35" s="30">
        <v>592455</v>
      </c>
    </row>
    <row r="36" spans="1:6" ht="25.5" customHeight="1">
      <c r="A36" s="15">
        <v>13</v>
      </c>
      <c r="B36" s="16" t="s">
        <v>75</v>
      </c>
      <c r="C36" s="30">
        <v>102630</v>
      </c>
      <c r="D36" s="15">
        <v>0.5</v>
      </c>
      <c r="E36" s="30">
        <f t="shared" si="0"/>
        <v>51315</v>
      </c>
      <c r="F36" s="30">
        <v>592455</v>
      </c>
    </row>
    <row r="37" spans="1:6" ht="24.75" customHeight="1">
      <c r="A37" s="15">
        <v>14</v>
      </c>
      <c r="B37" s="16" t="s">
        <v>7</v>
      </c>
      <c r="C37" s="30">
        <v>102630</v>
      </c>
      <c r="D37" s="15">
        <v>6</v>
      </c>
      <c r="E37" s="30">
        <f t="shared" si="0"/>
        <v>615780</v>
      </c>
      <c r="F37" s="30">
        <v>7109460</v>
      </c>
    </row>
    <row r="38" spans="1:6" ht="27" customHeight="1">
      <c r="A38" s="15"/>
      <c r="B38" s="31" t="s">
        <v>101</v>
      </c>
      <c r="C38" s="33"/>
      <c r="D38" s="33">
        <f>SUM(D24:D37)</f>
        <v>22.97</v>
      </c>
      <c r="E38" s="32">
        <f>SUM(E24:E37)</f>
        <v>2574519.94</v>
      </c>
      <c r="F38" s="32">
        <f>SUM(F24:F37)</f>
        <v>29724066</v>
      </c>
    </row>
    <row r="39" spans="1:6" ht="27" customHeight="1">
      <c r="A39" s="55"/>
      <c r="B39" s="52"/>
      <c r="C39" s="39"/>
      <c r="D39" s="39"/>
      <c r="E39" s="41"/>
      <c r="F39" s="41"/>
    </row>
    <row r="40" spans="1:6" ht="27" customHeight="1">
      <c r="A40" s="55"/>
      <c r="B40" s="67" t="s">
        <v>106</v>
      </c>
      <c r="C40" s="67"/>
      <c r="D40" s="67"/>
      <c r="E40" s="67"/>
      <c r="F40" s="67"/>
    </row>
    <row r="41" spans="1:6" ht="36" customHeight="1">
      <c r="A41" s="55"/>
      <c r="B41" s="67"/>
      <c r="C41" s="67"/>
      <c r="D41" s="67"/>
      <c r="E41" s="67"/>
      <c r="F41" s="67"/>
    </row>
    <row r="42" spans="1:6" ht="27" customHeight="1">
      <c r="A42" s="55"/>
      <c r="B42" s="52"/>
      <c r="C42" s="39"/>
      <c r="D42" s="39"/>
      <c r="E42" s="41"/>
      <c r="F42" s="41"/>
    </row>
    <row r="43" spans="1:6" ht="27" customHeight="1">
      <c r="A43" s="55"/>
      <c r="B43" s="63" t="s">
        <v>167</v>
      </c>
      <c r="C43" s="63"/>
      <c r="D43" s="39"/>
      <c r="E43" s="41"/>
      <c r="F43" s="41"/>
    </row>
    <row r="44" spans="1:6" ht="32.25" customHeight="1">
      <c r="A44" s="17"/>
      <c r="B44" s="17"/>
      <c r="C44" s="17"/>
      <c r="D44" s="17"/>
      <c r="E44" s="17"/>
      <c r="F44" s="8"/>
    </row>
    <row r="45" spans="1:6" ht="20.25">
      <c r="A45" s="13" t="s">
        <v>14</v>
      </c>
      <c r="B45" s="13"/>
      <c r="C45" s="13"/>
      <c r="D45" s="13"/>
      <c r="E45" s="3"/>
      <c r="F45" s="8"/>
    </row>
    <row r="46" spans="1:6" ht="20.25">
      <c r="A46" s="13" t="s">
        <v>80</v>
      </c>
      <c r="B46" s="3"/>
      <c r="C46" s="3"/>
      <c r="D46" s="3"/>
      <c r="E46" s="13" t="s">
        <v>79</v>
      </c>
      <c r="F46" s="8"/>
    </row>
    <row r="47" spans="1:6" ht="39.75" customHeight="1">
      <c r="A47" s="13"/>
      <c r="B47" s="3"/>
      <c r="C47" s="3"/>
      <c r="D47" s="3"/>
      <c r="E47" s="13"/>
      <c r="F47" s="8"/>
    </row>
    <row r="48" spans="1:6" ht="20.25">
      <c r="A48" s="13" t="s">
        <v>37</v>
      </c>
      <c r="B48" s="3"/>
      <c r="C48" s="3"/>
      <c r="D48" s="3"/>
      <c r="E48" s="13" t="s">
        <v>56</v>
      </c>
      <c r="F48" s="8"/>
    </row>
    <row r="49" spans="1:6" ht="20.25">
      <c r="A49" s="13"/>
      <c r="B49" s="3"/>
      <c r="C49" s="3"/>
      <c r="D49" s="3"/>
      <c r="E49" s="13"/>
      <c r="F49" s="8"/>
    </row>
    <row r="50" spans="1:6" ht="20.25">
      <c r="A50" s="13" t="s">
        <v>14</v>
      </c>
      <c r="B50" s="3"/>
      <c r="C50" s="3"/>
      <c r="D50" s="3"/>
      <c r="E50" s="13"/>
      <c r="F50" s="8"/>
    </row>
    <row r="51" spans="1:6" ht="20.25">
      <c r="A51" s="13" t="s">
        <v>15</v>
      </c>
      <c r="B51" s="3"/>
      <c r="C51" s="3"/>
      <c r="D51" s="3"/>
      <c r="E51" s="13"/>
      <c r="F51" s="8"/>
    </row>
    <row r="52" spans="1:6" ht="20.25">
      <c r="A52" s="13" t="s">
        <v>16</v>
      </c>
      <c r="B52" s="3"/>
      <c r="C52" s="3"/>
      <c r="D52" s="3"/>
      <c r="E52" s="13" t="s">
        <v>100</v>
      </c>
      <c r="F52" s="8"/>
    </row>
    <row r="53" spans="1:6">
      <c r="A53" s="8"/>
      <c r="B53" s="8"/>
      <c r="C53" s="8"/>
      <c r="D53" s="8"/>
      <c r="E53" s="8"/>
      <c r="F53" s="8"/>
    </row>
    <row r="54" spans="1:6" ht="16.5">
      <c r="A54" s="8"/>
      <c r="B54" s="8"/>
      <c r="C54" s="8"/>
      <c r="D54" s="8"/>
      <c r="E54" s="4"/>
      <c r="F54" s="8"/>
    </row>
    <row r="55" spans="1:6" ht="17.25">
      <c r="A55" s="8"/>
      <c r="B55" s="8"/>
      <c r="C55" s="8"/>
      <c r="D55" s="8"/>
      <c r="E55" s="4" t="s">
        <v>83</v>
      </c>
      <c r="F55" s="8"/>
    </row>
    <row r="56" spans="1:6">
      <c r="A56" s="8"/>
      <c r="B56" s="8"/>
      <c r="C56" s="8"/>
      <c r="D56" s="8"/>
      <c r="E56" s="8"/>
      <c r="F56" s="8"/>
    </row>
  </sheetData>
  <mergeCells count="8">
    <mergeCell ref="E1:F6"/>
    <mergeCell ref="E8:F13"/>
    <mergeCell ref="B40:F41"/>
    <mergeCell ref="B43:C43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7"/>
  <sheetViews>
    <sheetView topLeftCell="A37" zoomScaleSheetLayoutView="100" workbookViewId="0">
      <selection activeCell="B43" sqref="B43:C4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>
      <c r="E1" s="61" t="s">
        <v>169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170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57</v>
      </c>
      <c r="B18" s="66"/>
      <c r="C18" s="66"/>
      <c r="D18" s="66"/>
      <c r="E18" s="66"/>
      <c r="F18" s="8"/>
    </row>
    <row r="19" spans="1:6" ht="20.25">
      <c r="A19" s="27"/>
      <c r="B19" s="27"/>
      <c r="C19" s="12" t="s">
        <v>25</v>
      </c>
      <c r="D19" s="27"/>
      <c r="E19" s="27"/>
      <c r="F19" s="8"/>
    </row>
    <row r="20" spans="1:6" ht="20.25">
      <c r="A20" s="3"/>
      <c r="B20" s="13" t="s">
        <v>62</v>
      </c>
      <c r="C20" s="18">
        <v>21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81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74</v>
      </c>
    </row>
    <row r="24" spans="1:6" ht="27.75" customHeight="1">
      <c r="A24" s="15">
        <v>1</v>
      </c>
      <c r="B24" s="16" t="s">
        <v>4</v>
      </c>
      <c r="C24" s="30">
        <v>121000</v>
      </c>
      <c r="D24" s="15">
        <v>1</v>
      </c>
      <c r="E24" s="30">
        <f t="shared" ref="E24:E37" si="0">SUM(C24*D24)</f>
        <v>121000</v>
      </c>
      <c r="F24" s="30">
        <v>1397000</v>
      </c>
    </row>
    <row r="25" spans="1:6" ht="28.5" customHeight="1">
      <c r="A25" s="15">
        <v>2</v>
      </c>
      <c r="B25" s="16" t="s">
        <v>5</v>
      </c>
      <c r="C25" s="30">
        <v>104500</v>
      </c>
      <c r="D25" s="15">
        <v>1</v>
      </c>
      <c r="E25" s="30">
        <f t="shared" si="0"/>
        <v>104500</v>
      </c>
      <c r="F25" s="30">
        <v>1206500</v>
      </c>
    </row>
    <row r="26" spans="1:6" ht="28.5" customHeight="1">
      <c r="A26" s="15">
        <v>3</v>
      </c>
      <c r="B26" s="16" t="s">
        <v>8</v>
      </c>
      <c r="C26" s="30">
        <v>104500</v>
      </c>
      <c r="D26" s="15">
        <v>1.25</v>
      </c>
      <c r="E26" s="30">
        <f t="shared" si="0"/>
        <v>130625</v>
      </c>
      <c r="F26" s="30">
        <v>1508125</v>
      </c>
    </row>
    <row r="27" spans="1:6" ht="26.25" customHeight="1">
      <c r="A27" s="15">
        <v>4</v>
      </c>
      <c r="B27" s="16" t="s">
        <v>9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4.75" customHeight="1">
      <c r="A28" s="15">
        <v>5</v>
      </c>
      <c r="B28" s="16" t="s">
        <v>6</v>
      </c>
      <c r="C28" s="30">
        <v>130952</v>
      </c>
      <c r="D28" s="15">
        <v>5.6</v>
      </c>
      <c r="E28" s="30">
        <f t="shared" si="0"/>
        <v>733331.2</v>
      </c>
      <c r="F28" s="30">
        <v>8466694</v>
      </c>
    </row>
    <row r="29" spans="1:6" ht="27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7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5.5" customHeight="1">
      <c r="A31" s="15">
        <v>8</v>
      </c>
      <c r="B31" s="16" t="s">
        <v>13</v>
      </c>
      <c r="C31" s="30">
        <v>102630</v>
      </c>
      <c r="D31" s="15">
        <v>0.25</v>
      </c>
      <c r="E31" s="30">
        <f t="shared" si="0"/>
        <v>25657.5</v>
      </c>
      <c r="F31" s="30">
        <v>296228</v>
      </c>
    </row>
    <row r="32" spans="1:6" ht="25.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5.5" customHeight="1">
      <c r="A33" s="15">
        <v>10</v>
      </c>
      <c r="B33" s="16" t="s">
        <v>77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5.5" customHeight="1">
      <c r="A34" s="15">
        <v>11</v>
      </c>
      <c r="B34" s="16" t="s">
        <v>17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6" ht="26.25" customHeight="1">
      <c r="A35" s="15">
        <v>12</v>
      </c>
      <c r="B35" s="16" t="s">
        <v>12</v>
      </c>
      <c r="C35" s="30">
        <v>104500</v>
      </c>
      <c r="D35" s="15">
        <v>1</v>
      </c>
      <c r="E35" s="30">
        <f t="shared" si="0"/>
        <v>104500</v>
      </c>
      <c r="F35" s="30">
        <v>1206500</v>
      </c>
    </row>
    <row r="36" spans="1:6" ht="25.5" customHeight="1">
      <c r="A36" s="15">
        <v>13</v>
      </c>
      <c r="B36" s="16" t="s">
        <v>19</v>
      </c>
      <c r="C36" s="30">
        <v>102630</v>
      </c>
      <c r="D36" s="15">
        <v>0.5</v>
      </c>
      <c r="E36" s="30">
        <f t="shared" si="0"/>
        <v>51315</v>
      </c>
      <c r="F36" s="30">
        <v>592455</v>
      </c>
    </row>
    <row r="37" spans="1:6" ht="27.75" customHeight="1">
      <c r="A37" s="15">
        <v>14</v>
      </c>
      <c r="B37" s="16" t="s">
        <v>7</v>
      </c>
      <c r="C37" s="30">
        <v>102630</v>
      </c>
      <c r="D37" s="15">
        <v>5</v>
      </c>
      <c r="E37" s="30">
        <f t="shared" si="0"/>
        <v>513150</v>
      </c>
      <c r="F37" s="30">
        <v>5924550</v>
      </c>
    </row>
    <row r="38" spans="1:6" ht="26.25" customHeight="1">
      <c r="A38" s="15"/>
      <c r="B38" s="31" t="s">
        <v>101</v>
      </c>
      <c r="C38" s="33"/>
      <c r="D38" s="33">
        <f>SUM(D24:D37)</f>
        <v>20.6</v>
      </c>
      <c r="E38" s="32">
        <f>SUM(E24:E37)</f>
        <v>2299098.7000000002</v>
      </c>
      <c r="F38" s="32">
        <f>SUM(F24:F37)</f>
        <v>26544192</v>
      </c>
    </row>
    <row r="39" spans="1:6" ht="26.25" customHeight="1">
      <c r="A39" s="55"/>
      <c r="B39" s="52"/>
      <c r="C39" s="39"/>
      <c r="D39" s="39"/>
      <c r="E39" s="41"/>
      <c r="F39" s="41"/>
    </row>
    <row r="40" spans="1:6" ht="26.25" customHeight="1">
      <c r="A40" s="55"/>
      <c r="B40" s="67" t="s">
        <v>105</v>
      </c>
      <c r="C40" s="67"/>
      <c r="D40" s="67"/>
      <c r="E40" s="67"/>
      <c r="F40" s="67"/>
    </row>
    <row r="41" spans="1:6" ht="31.5" customHeight="1">
      <c r="A41" s="55"/>
      <c r="B41" s="67"/>
      <c r="C41" s="67"/>
      <c r="D41" s="67"/>
      <c r="E41" s="67"/>
      <c r="F41" s="67"/>
    </row>
    <row r="42" spans="1:6" ht="26.25" customHeight="1">
      <c r="A42" s="55"/>
      <c r="B42" s="52"/>
      <c r="C42" s="39"/>
      <c r="D42" s="39"/>
      <c r="E42" s="41"/>
      <c r="F42" s="41"/>
    </row>
    <row r="43" spans="1:6" ht="26.25" customHeight="1">
      <c r="A43" s="55"/>
      <c r="B43" s="63" t="s">
        <v>168</v>
      </c>
      <c r="C43" s="63"/>
      <c r="D43" s="39"/>
      <c r="E43" s="41"/>
      <c r="F43" s="41"/>
    </row>
    <row r="44" spans="1:6" ht="33.75" customHeight="1">
      <c r="A44" s="17"/>
      <c r="B44" s="17"/>
      <c r="C44" s="17"/>
      <c r="D44" s="17"/>
      <c r="E44" s="17"/>
      <c r="F44" s="8"/>
    </row>
    <row r="45" spans="1:6" ht="20.25">
      <c r="A45" s="13" t="s">
        <v>14</v>
      </c>
      <c r="B45" s="13"/>
      <c r="C45" s="13"/>
      <c r="D45" s="13"/>
      <c r="E45" s="3"/>
      <c r="F45" s="8"/>
    </row>
    <row r="46" spans="1:6" ht="20.25">
      <c r="A46" s="13" t="s">
        <v>80</v>
      </c>
      <c r="B46" s="3"/>
      <c r="C46" s="3"/>
      <c r="D46" s="3"/>
      <c r="E46" s="13" t="s">
        <v>79</v>
      </c>
      <c r="F46" s="8"/>
    </row>
    <row r="47" spans="1:6" ht="37.5" customHeight="1">
      <c r="A47" s="13"/>
      <c r="B47" s="3"/>
      <c r="C47" s="3"/>
      <c r="D47" s="3"/>
      <c r="E47" s="13"/>
      <c r="F47" s="8"/>
    </row>
    <row r="48" spans="1:6" ht="20.25">
      <c r="A48" s="13" t="s">
        <v>37</v>
      </c>
      <c r="B48" s="3"/>
      <c r="C48" s="3"/>
      <c r="D48" s="3"/>
      <c r="E48" s="13" t="s">
        <v>58</v>
      </c>
      <c r="F48" s="8"/>
    </row>
    <row r="49" spans="1:6" ht="20.25">
      <c r="A49" s="13"/>
      <c r="B49" s="3"/>
      <c r="C49" s="3"/>
      <c r="D49" s="3"/>
      <c r="E49" s="13"/>
      <c r="F49" s="8"/>
    </row>
    <row r="50" spans="1:6" ht="20.25">
      <c r="A50" s="13" t="s">
        <v>14</v>
      </c>
      <c r="B50" s="3"/>
      <c r="C50" s="3"/>
      <c r="D50" s="3"/>
      <c r="E50" s="13"/>
      <c r="F50" s="8"/>
    </row>
    <row r="51" spans="1:6" ht="20.25">
      <c r="A51" s="13" t="s">
        <v>15</v>
      </c>
      <c r="B51" s="3"/>
      <c r="C51" s="3"/>
      <c r="D51" s="3"/>
      <c r="E51" s="13"/>
      <c r="F51" s="8"/>
    </row>
    <row r="52" spans="1:6" ht="20.25">
      <c r="A52" s="13" t="s">
        <v>16</v>
      </c>
      <c r="B52" s="3"/>
      <c r="C52" s="3"/>
      <c r="D52" s="3"/>
      <c r="E52" s="13" t="s">
        <v>100</v>
      </c>
      <c r="F52" s="8"/>
    </row>
    <row r="53" spans="1:6">
      <c r="A53" s="8"/>
      <c r="B53" s="8"/>
      <c r="C53" s="8"/>
      <c r="D53" s="8"/>
      <c r="E53" s="8"/>
      <c r="F53" s="8"/>
    </row>
    <row r="54" spans="1:6" ht="16.5">
      <c r="A54" s="8"/>
      <c r="B54" s="8"/>
      <c r="C54" s="8"/>
      <c r="D54" s="8"/>
      <c r="E54" s="4"/>
      <c r="F54" s="8"/>
    </row>
    <row r="55" spans="1:6" ht="17.25">
      <c r="A55" s="8"/>
      <c r="B55" s="8"/>
      <c r="C55" s="8"/>
      <c r="D55" s="8"/>
      <c r="E55" s="4" t="s">
        <v>83</v>
      </c>
      <c r="F55" s="8"/>
    </row>
    <row r="56" spans="1:6">
      <c r="A56" s="8"/>
      <c r="B56" s="8"/>
      <c r="C56" s="8"/>
      <c r="D56" s="8"/>
      <c r="E56" s="8"/>
      <c r="F56" s="8"/>
    </row>
    <row r="57" spans="1:6">
      <c r="A57" s="8"/>
      <c r="B57" s="8"/>
      <c r="C57" s="8"/>
      <c r="D57" s="8"/>
      <c r="E57" s="8"/>
      <c r="F57" s="8"/>
    </row>
  </sheetData>
  <mergeCells count="8">
    <mergeCell ref="B43:C43"/>
    <mergeCell ref="E1:F6"/>
    <mergeCell ref="E8:F13"/>
    <mergeCell ref="A15:E15"/>
    <mergeCell ref="A16:E16"/>
    <mergeCell ref="A17:E17"/>
    <mergeCell ref="A18:E18"/>
    <mergeCell ref="B40:F41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zoomScaleSheetLayoutView="100" workbookViewId="0">
      <selection activeCell="E42" sqref="E4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>
      <c r="E1" s="61" t="s">
        <v>175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176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68</v>
      </c>
      <c r="B18" s="66"/>
      <c r="C18" s="66"/>
      <c r="D18" s="66"/>
      <c r="E18" s="66"/>
      <c r="F18" s="8"/>
    </row>
    <row r="19" spans="1:6" ht="20.25">
      <c r="A19" s="27"/>
      <c r="B19" s="27"/>
      <c r="C19" s="12" t="s">
        <v>25</v>
      </c>
      <c r="D19" s="27"/>
      <c r="E19" s="27"/>
      <c r="F19" s="8"/>
    </row>
    <row r="20" spans="1:6" ht="20.25">
      <c r="A20" s="3"/>
      <c r="B20" s="13" t="s">
        <v>62</v>
      </c>
      <c r="C20" s="18">
        <v>20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5.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7" customHeight="1">
      <c r="A25" s="15">
        <v>2</v>
      </c>
      <c r="B25" s="16" t="s">
        <v>5</v>
      </c>
      <c r="C25" s="30">
        <v>104500</v>
      </c>
      <c r="D25" s="15">
        <v>0.5</v>
      </c>
      <c r="E25" s="30">
        <f t="shared" ref="E25:E34" si="0">SUM(C25*D25)</f>
        <v>52250</v>
      </c>
      <c r="F25" s="30">
        <v>603250</v>
      </c>
    </row>
    <row r="26" spans="1:6" ht="24" customHeight="1">
      <c r="A26" s="15">
        <v>3</v>
      </c>
      <c r="B26" s="16" t="s">
        <v>8</v>
      </c>
      <c r="C26" s="30">
        <v>104500</v>
      </c>
      <c r="D26" s="15">
        <v>1</v>
      </c>
      <c r="E26" s="30">
        <f t="shared" si="0"/>
        <v>104500</v>
      </c>
      <c r="F26" s="30">
        <v>1206500</v>
      </c>
    </row>
    <row r="27" spans="1:6" ht="24.75" customHeight="1">
      <c r="A27" s="15">
        <v>4</v>
      </c>
      <c r="B27" s="16" t="s">
        <v>9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5.5" customHeight="1">
      <c r="A28" s="15">
        <v>5</v>
      </c>
      <c r="B28" s="16" t="s">
        <v>6</v>
      </c>
      <c r="C28" s="30">
        <v>130952</v>
      </c>
      <c r="D28" s="15">
        <v>4.4800000000000004</v>
      </c>
      <c r="E28" s="30">
        <f t="shared" si="0"/>
        <v>586664.96000000008</v>
      </c>
      <c r="F28" s="30">
        <v>6773355</v>
      </c>
    </row>
    <row r="29" spans="1:6" ht="27" customHeight="1">
      <c r="A29" s="15">
        <v>6</v>
      </c>
      <c r="B29" s="16" t="s">
        <v>11</v>
      </c>
      <c r="C29" s="30">
        <v>102630</v>
      </c>
      <c r="D29" s="15">
        <v>1</v>
      </c>
      <c r="E29" s="30">
        <f t="shared" si="0"/>
        <v>102630</v>
      </c>
      <c r="F29" s="30">
        <v>1184910</v>
      </c>
    </row>
    <row r="30" spans="1:6" ht="27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2.5" customHeight="1">
      <c r="A32" s="15">
        <v>9</v>
      </c>
      <c r="B32" s="16" t="s">
        <v>12</v>
      </c>
      <c r="C32" s="30">
        <v>104500</v>
      </c>
      <c r="D32" s="15">
        <v>1</v>
      </c>
      <c r="E32" s="30">
        <f t="shared" si="0"/>
        <v>104500</v>
      </c>
      <c r="F32" s="30">
        <v>1206500</v>
      </c>
    </row>
    <row r="33" spans="1:6" ht="24.75" customHeight="1">
      <c r="A33" s="15">
        <v>10</v>
      </c>
      <c r="B33" s="16" t="s">
        <v>75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4.75" customHeight="1">
      <c r="A34" s="15">
        <v>11</v>
      </c>
      <c r="B34" s="16" t="s">
        <v>7</v>
      </c>
      <c r="C34" s="30">
        <v>102630</v>
      </c>
      <c r="D34" s="15">
        <v>4</v>
      </c>
      <c r="E34" s="30">
        <f t="shared" si="0"/>
        <v>410520</v>
      </c>
      <c r="F34" s="30">
        <v>4739640</v>
      </c>
    </row>
    <row r="35" spans="1:6" ht="27" customHeight="1">
      <c r="A35" s="33"/>
      <c r="B35" s="31" t="s">
        <v>101</v>
      </c>
      <c r="C35" s="32"/>
      <c r="D35" s="33">
        <f>SUM(D24:D34)</f>
        <v>16.23</v>
      </c>
      <c r="E35" s="32">
        <f>SUM(E24:E34)</f>
        <v>1817014.96</v>
      </c>
      <c r="F35" s="32">
        <f>SUM(F24:F34)</f>
        <v>20978305</v>
      </c>
    </row>
    <row r="36" spans="1:6" ht="27" customHeight="1">
      <c r="A36" s="39"/>
      <c r="B36" s="52"/>
      <c r="C36" s="41"/>
      <c r="D36" s="39"/>
      <c r="E36" s="41"/>
      <c r="F36" s="41"/>
    </row>
    <row r="37" spans="1:6" ht="27" customHeight="1">
      <c r="A37" s="39"/>
      <c r="B37" s="67" t="s">
        <v>104</v>
      </c>
      <c r="C37" s="67"/>
      <c r="D37" s="67"/>
      <c r="E37" s="67"/>
      <c r="F37" s="67"/>
    </row>
    <row r="38" spans="1:6" ht="30" customHeight="1">
      <c r="A38" s="39"/>
      <c r="B38" s="67"/>
      <c r="C38" s="67"/>
      <c r="D38" s="67"/>
      <c r="E38" s="67"/>
      <c r="F38" s="67"/>
    </row>
    <row r="39" spans="1:6" ht="27" customHeight="1">
      <c r="A39" s="39"/>
      <c r="B39" s="52"/>
      <c r="C39" s="41"/>
      <c r="D39" s="39"/>
      <c r="E39" s="41"/>
      <c r="F39" s="41"/>
    </row>
    <row r="40" spans="1:6" ht="27" customHeight="1">
      <c r="A40" s="39"/>
      <c r="B40" s="63" t="s">
        <v>177</v>
      </c>
      <c r="C40" s="63"/>
      <c r="D40" s="39"/>
      <c r="E40" s="41"/>
      <c r="F40" s="41"/>
    </row>
    <row r="41" spans="1:6" ht="27" customHeight="1">
      <c r="A41" s="39"/>
      <c r="B41" s="52"/>
      <c r="C41" s="41"/>
      <c r="D41" s="39"/>
      <c r="E41" s="41"/>
      <c r="F41" s="41"/>
    </row>
    <row r="42" spans="1:6" ht="30" customHeight="1">
      <c r="A42" s="17"/>
      <c r="B42" s="17"/>
      <c r="C42" s="17"/>
      <c r="D42" s="17"/>
      <c r="E42" s="17"/>
      <c r="F42" s="8"/>
    </row>
    <row r="43" spans="1:6" ht="20.25">
      <c r="A43" s="13" t="s">
        <v>14</v>
      </c>
      <c r="B43" s="13"/>
      <c r="C43" s="13"/>
      <c r="D43" s="13"/>
      <c r="E43" s="3"/>
      <c r="F43" s="8"/>
    </row>
    <row r="44" spans="1:6" ht="20.25">
      <c r="A44" s="13" t="s">
        <v>81</v>
      </c>
      <c r="B44" s="3"/>
      <c r="C44" s="3"/>
      <c r="D44" s="3"/>
      <c r="E44" s="13" t="s">
        <v>79</v>
      </c>
      <c r="F44" s="8"/>
    </row>
    <row r="45" spans="1:6" ht="33.75" customHeight="1">
      <c r="A45" s="13"/>
      <c r="B45" s="3"/>
      <c r="C45" s="3"/>
      <c r="D45" s="3"/>
      <c r="E45" s="13"/>
      <c r="F45" s="8"/>
    </row>
    <row r="46" spans="1:6" ht="20.25">
      <c r="A46" s="13" t="s">
        <v>76</v>
      </c>
      <c r="B46" s="3"/>
      <c r="C46" s="3"/>
      <c r="D46" s="3"/>
      <c r="E46" s="13" t="s">
        <v>89</v>
      </c>
      <c r="F46" s="8"/>
    </row>
    <row r="47" spans="1:6" ht="20.25">
      <c r="A47" s="13"/>
      <c r="B47" s="3"/>
      <c r="C47" s="3"/>
      <c r="D47" s="3"/>
      <c r="E47" s="13"/>
      <c r="F47" s="8"/>
    </row>
    <row r="48" spans="1:6" ht="20.25">
      <c r="A48" s="13" t="s">
        <v>14</v>
      </c>
      <c r="B48" s="3"/>
      <c r="C48" s="3"/>
      <c r="D48" s="3"/>
      <c r="E48" s="13"/>
      <c r="F48" s="8"/>
    </row>
    <row r="49" spans="1:6" ht="20.25">
      <c r="A49" s="13" t="s">
        <v>15</v>
      </c>
      <c r="B49" s="3"/>
      <c r="C49" s="3"/>
      <c r="D49" s="3"/>
      <c r="E49" s="13"/>
      <c r="F49" s="8"/>
    </row>
    <row r="50" spans="1:6" ht="20.25">
      <c r="A50" s="13" t="s">
        <v>16</v>
      </c>
      <c r="B50" s="3"/>
      <c r="C50" s="3"/>
      <c r="D50" s="3"/>
      <c r="E50" s="13" t="s">
        <v>100</v>
      </c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7.25">
      <c r="A53" s="8"/>
      <c r="B53" s="8"/>
      <c r="C53" s="8"/>
      <c r="D53" s="8"/>
      <c r="E53" s="4" t="s">
        <v>83</v>
      </c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3"/>
  <sheetViews>
    <sheetView zoomScaleSheetLayoutView="100" workbookViewId="0">
      <selection activeCell="B40" sqref="B40:C4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>
      <c r="E1" s="61" t="s">
        <v>171</v>
      </c>
      <c r="F1" s="61"/>
    </row>
    <row r="2" spans="1:6">
      <c r="E2" s="61"/>
      <c r="F2" s="61"/>
    </row>
    <row r="3" spans="1:6">
      <c r="E3" s="61"/>
      <c r="F3" s="61"/>
    </row>
    <row r="4" spans="1:6">
      <c r="E4" s="61"/>
      <c r="F4" s="61"/>
    </row>
    <row r="5" spans="1:6"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7.25">
      <c r="A8" s="6"/>
      <c r="B8" s="6"/>
      <c r="C8" s="6"/>
      <c r="D8" s="8"/>
      <c r="E8" s="61" t="s">
        <v>172</v>
      </c>
      <c r="F8" s="61"/>
    </row>
    <row r="9" spans="1:6" ht="17.25">
      <c r="A9" s="6"/>
      <c r="B9" s="6"/>
      <c r="C9" s="6"/>
      <c r="D9" s="8"/>
      <c r="E9" s="61"/>
      <c r="F9" s="61"/>
    </row>
    <row r="10" spans="1:6" ht="17.25">
      <c r="A10" s="6"/>
      <c r="B10" s="6"/>
      <c r="C10" s="6"/>
      <c r="D10" s="8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59</v>
      </c>
      <c r="B18" s="66"/>
      <c r="C18" s="66"/>
      <c r="D18" s="66"/>
      <c r="E18" s="66"/>
      <c r="F18" s="8"/>
    </row>
    <row r="19" spans="1:6" ht="20.25">
      <c r="A19" s="27"/>
      <c r="B19" s="27"/>
      <c r="C19" s="12" t="s">
        <v>25</v>
      </c>
      <c r="D19" s="27"/>
      <c r="E19" s="27"/>
      <c r="F19" s="8"/>
    </row>
    <row r="20" spans="1:6" ht="20.25">
      <c r="A20" s="3"/>
      <c r="B20" s="13" t="s">
        <v>62</v>
      </c>
      <c r="C20" s="18">
        <v>18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66</v>
      </c>
      <c r="F23" s="14" t="s">
        <v>73</v>
      </c>
    </row>
    <row r="24" spans="1:6" ht="32.25" customHeight="1">
      <c r="A24" s="15">
        <v>1</v>
      </c>
      <c r="B24" s="16" t="s">
        <v>90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32.25" customHeight="1">
      <c r="A25" s="15">
        <v>2</v>
      </c>
      <c r="B25" s="16" t="s">
        <v>12</v>
      </c>
      <c r="C25" s="30">
        <v>104500</v>
      </c>
      <c r="D25" s="15">
        <v>0.5</v>
      </c>
      <c r="E25" s="30">
        <f>SUM(C25*D25)</f>
        <v>52250</v>
      </c>
      <c r="F25" s="30">
        <v>603250</v>
      </c>
    </row>
    <row r="26" spans="1:6" ht="34.5" customHeight="1">
      <c r="A26" s="15">
        <v>2</v>
      </c>
      <c r="B26" s="16" t="s">
        <v>5</v>
      </c>
      <c r="C26" s="30">
        <v>104500</v>
      </c>
      <c r="D26" s="15">
        <v>0.5</v>
      </c>
      <c r="E26" s="30">
        <f t="shared" ref="E26:E34" si="0">SUM(C26*D26)</f>
        <v>52250</v>
      </c>
      <c r="F26" s="30">
        <v>603250</v>
      </c>
    </row>
    <row r="27" spans="1:6" ht="32.25" customHeight="1">
      <c r="A27" s="15">
        <v>3</v>
      </c>
      <c r="B27" s="16" t="s">
        <v>8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30" customHeight="1">
      <c r="A28" s="15">
        <v>4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4" customHeight="1">
      <c r="A29" s="15">
        <v>5</v>
      </c>
      <c r="B29" s="16" t="s">
        <v>6</v>
      </c>
      <c r="C29" s="30">
        <v>130952</v>
      </c>
      <c r="D29" s="15">
        <v>3.36</v>
      </c>
      <c r="E29" s="30">
        <f t="shared" si="0"/>
        <v>439998.71999999997</v>
      </c>
      <c r="F29" s="30">
        <v>5080016</v>
      </c>
    </row>
    <row r="30" spans="1:6" ht="27.75" customHeight="1">
      <c r="A30" s="15">
        <v>6</v>
      </c>
      <c r="B30" s="16" t="s">
        <v>11</v>
      </c>
      <c r="C30" s="30">
        <v>102630</v>
      </c>
      <c r="D30" s="15">
        <v>0.5</v>
      </c>
      <c r="E30" s="30">
        <f t="shared" si="0"/>
        <v>51315</v>
      </c>
      <c r="F30" s="30">
        <v>592455</v>
      </c>
    </row>
    <row r="31" spans="1:6" ht="26.25" customHeight="1">
      <c r="A31" s="15">
        <v>7</v>
      </c>
      <c r="B31" s="16" t="s">
        <v>10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5.5" customHeight="1">
      <c r="A32" s="15">
        <v>8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4.75" customHeight="1">
      <c r="A33" s="15">
        <v>10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4" customHeight="1">
      <c r="A34" s="15">
        <v>11</v>
      </c>
      <c r="B34" s="16" t="s">
        <v>7</v>
      </c>
      <c r="C34" s="30">
        <v>102630</v>
      </c>
      <c r="D34" s="15">
        <v>3</v>
      </c>
      <c r="E34" s="30">
        <f t="shared" si="0"/>
        <v>307890</v>
      </c>
      <c r="F34" s="30">
        <v>3554730</v>
      </c>
    </row>
    <row r="35" spans="1:6" ht="24.75" customHeight="1">
      <c r="A35" s="33"/>
      <c r="B35" s="31" t="s">
        <v>101</v>
      </c>
      <c r="C35" s="32"/>
      <c r="D35" s="33">
        <f>SUM(D24:D34)</f>
        <v>12.86</v>
      </c>
      <c r="E35" s="32">
        <f>SUM(E24:E34)</f>
        <v>1438028.72</v>
      </c>
      <c r="F35" s="32">
        <f>SUM(F24:F34)</f>
        <v>16602726</v>
      </c>
    </row>
    <row r="36" spans="1:6" ht="24.75" customHeight="1">
      <c r="A36" s="39"/>
      <c r="B36" s="52"/>
      <c r="C36" s="41"/>
      <c r="D36" s="39"/>
      <c r="E36" s="41"/>
      <c r="F36" s="41"/>
    </row>
    <row r="37" spans="1:6" ht="24.75" customHeight="1">
      <c r="A37" s="39"/>
      <c r="B37" s="67" t="s">
        <v>107</v>
      </c>
      <c r="C37" s="67"/>
      <c r="D37" s="67"/>
      <c r="E37" s="67"/>
      <c r="F37" s="67"/>
    </row>
    <row r="38" spans="1:6" ht="33" customHeight="1">
      <c r="A38" s="39"/>
      <c r="B38" s="67"/>
      <c r="C38" s="67"/>
      <c r="D38" s="67"/>
      <c r="E38" s="67"/>
      <c r="F38" s="67"/>
    </row>
    <row r="39" spans="1:6" ht="24.75" customHeight="1">
      <c r="A39" s="39"/>
      <c r="B39" s="52"/>
      <c r="C39" s="41"/>
      <c r="D39" s="39"/>
      <c r="E39" s="41"/>
      <c r="F39" s="41"/>
    </row>
    <row r="40" spans="1:6" ht="24.75" customHeight="1">
      <c r="A40" s="39"/>
      <c r="B40" s="63" t="s">
        <v>161</v>
      </c>
      <c r="C40" s="63"/>
      <c r="D40" s="39"/>
      <c r="E40" s="41"/>
      <c r="F40" s="41"/>
    </row>
    <row r="41" spans="1:6" ht="27" customHeight="1">
      <c r="A41" s="17"/>
      <c r="B41" s="17"/>
      <c r="C41" s="17"/>
      <c r="D41" s="17"/>
      <c r="E41" s="17"/>
      <c r="F41" s="8"/>
    </row>
    <row r="42" spans="1:6" ht="20.25">
      <c r="A42" s="13" t="s">
        <v>14</v>
      </c>
      <c r="B42" s="13"/>
      <c r="C42" s="13"/>
      <c r="D42" s="13"/>
      <c r="E42" s="3"/>
      <c r="F42" s="8"/>
    </row>
    <row r="43" spans="1:6" ht="20.25">
      <c r="A43" s="13" t="s">
        <v>80</v>
      </c>
      <c r="B43" s="3"/>
      <c r="C43" s="3"/>
      <c r="D43" s="3"/>
      <c r="E43" s="13" t="s">
        <v>79</v>
      </c>
      <c r="F43" s="8"/>
    </row>
    <row r="44" spans="1:6" ht="36.75" customHeight="1">
      <c r="A44" s="13"/>
      <c r="B44" s="3"/>
      <c r="C44" s="3"/>
      <c r="D44" s="3"/>
      <c r="E44" s="13"/>
      <c r="F44" s="8"/>
    </row>
    <row r="45" spans="1:6" ht="20.25">
      <c r="A45" s="13" t="s">
        <v>37</v>
      </c>
      <c r="B45" s="3"/>
      <c r="C45" s="3"/>
      <c r="D45" s="3"/>
      <c r="E45" s="13" t="s">
        <v>88</v>
      </c>
      <c r="F45" s="8"/>
    </row>
    <row r="46" spans="1:6" ht="20.25">
      <c r="A46" s="13"/>
      <c r="B46" s="3"/>
      <c r="C46" s="3"/>
      <c r="D46" s="3"/>
      <c r="E46" s="13"/>
      <c r="F46" s="8"/>
    </row>
    <row r="47" spans="1:6" ht="20.25">
      <c r="A47" s="13" t="s">
        <v>14</v>
      </c>
      <c r="B47" s="3"/>
      <c r="C47" s="3"/>
      <c r="D47" s="3"/>
      <c r="E47" s="13"/>
      <c r="F47" s="8"/>
    </row>
    <row r="48" spans="1:6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6"/>
  <sheetViews>
    <sheetView tabSelected="1" zoomScaleSheetLayoutView="100" workbookViewId="0">
      <selection activeCell="K15" sqref="K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5" customHeight="1">
      <c r="E1" s="61" t="s">
        <v>178</v>
      </c>
      <c r="F1" s="61"/>
    </row>
    <row r="2" spans="1:6" ht="17.25">
      <c r="A2" s="6"/>
      <c r="B2" s="6"/>
      <c r="C2" s="6"/>
      <c r="D2" s="6"/>
      <c r="E2" s="61"/>
      <c r="F2" s="61"/>
    </row>
    <row r="3" spans="1:6" ht="17.25">
      <c r="A3" s="6"/>
      <c r="B3" s="6"/>
      <c r="C3" s="6"/>
      <c r="D3" s="6"/>
      <c r="E3" s="61"/>
      <c r="F3" s="61"/>
    </row>
    <row r="4" spans="1:6" ht="17.25">
      <c r="A4" s="6"/>
      <c r="B4" s="6"/>
      <c r="C4" s="6"/>
      <c r="D4" s="6"/>
      <c r="E4" s="61"/>
      <c r="F4" s="61"/>
    </row>
    <row r="5" spans="1:6" ht="17.25">
      <c r="A5" s="6"/>
      <c r="B5" s="6"/>
      <c r="C5" s="6"/>
      <c r="D5" s="6"/>
      <c r="E5" s="61"/>
      <c r="F5" s="61"/>
    </row>
    <row r="6" spans="1:6" ht="17.25">
      <c r="A6" s="6"/>
      <c r="B6" s="6"/>
      <c r="C6" s="6"/>
      <c r="D6" s="6"/>
      <c r="E6" s="61"/>
      <c r="F6" s="61"/>
    </row>
    <row r="7" spans="1:6" ht="18.75">
      <c r="A7" s="6"/>
      <c r="B7" s="6"/>
      <c r="C7" s="6"/>
      <c r="D7" s="6"/>
      <c r="E7" s="9"/>
      <c r="F7" s="10"/>
    </row>
    <row r="8" spans="1:6" ht="17.25" customHeight="1">
      <c r="A8" s="6"/>
      <c r="B8" s="6"/>
      <c r="C8" s="6"/>
      <c r="D8" s="6"/>
      <c r="E8" s="61" t="s">
        <v>179</v>
      </c>
      <c r="F8" s="61"/>
    </row>
    <row r="9" spans="1:6" ht="17.25">
      <c r="A9" s="6"/>
      <c r="B9" s="6"/>
      <c r="C9" s="6"/>
      <c r="D9" s="6"/>
      <c r="E9" s="61"/>
      <c r="F9" s="61"/>
    </row>
    <row r="10" spans="1:6" ht="17.25">
      <c r="A10" s="6"/>
      <c r="B10" s="6"/>
      <c r="C10" s="6"/>
      <c r="D10" s="6"/>
      <c r="E10" s="61"/>
      <c r="F10" s="61"/>
    </row>
    <row r="11" spans="1:6" ht="17.25">
      <c r="A11" s="6"/>
      <c r="B11" s="6"/>
      <c r="C11" s="6"/>
      <c r="D11" s="8"/>
      <c r="E11" s="61"/>
      <c r="F11" s="61"/>
    </row>
    <row r="12" spans="1:6" ht="17.25">
      <c r="A12" s="6"/>
      <c r="B12" s="6"/>
      <c r="C12" s="6"/>
      <c r="D12" s="8"/>
      <c r="E12" s="61"/>
      <c r="F12" s="61"/>
    </row>
    <row r="13" spans="1:6" ht="17.25">
      <c r="A13" s="6"/>
      <c r="B13" s="6"/>
      <c r="C13" s="6"/>
      <c r="D13" s="8"/>
      <c r="E13" s="61"/>
      <c r="F13" s="61"/>
    </row>
    <row r="14" spans="1:6" ht="18.75">
      <c r="A14" s="6"/>
      <c r="B14" s="6"/>
      <c r="C14" s="6"/>
      <c r="D14" s="8"/>
      <c r="E14" s="9"/>
      <c r="F14" s="10"/>
    </row>
    <row r="15" spans="1:6" ht="39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61</v>
      </c>
      <c r="B18" s="66"/>
      <c r="C18" s="66"/>
      <c r="D18" s="66"/>
      <c r="E18" s="66"/>
      <c r="F18" s="8"/>
    </row>
    <row r="19" spans="1:6" ht="20.25">
      <c r="A19" s="27"/>
      <c r="B19" s="27"/>
      <c r="C19" s="12" t="s">
        <v>25</v>
      </c>
      <c r="D19" s="27"/>
      <c r="E19" s="27"/>
      <c r="F19" s="8"/>
    </row>
    <row r="20" spans="1:6" ht="20.25">
      <c r="A20" s="3"/>
      <c r="B20" s="13" t="s">
        <v>64</v>
      </c>
      <c r="C20" s="18">
        <v>20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63</v>
      </c>
      <c r="F23" s="14" t="s">
        <v>72</v>
      </c>
    </row>
    <row r="24" spans="1:6" ht="31.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30" customHeight="1">
      <c r="A25" s="15">
        <v>2</v>
      </c>
      <c r="B25" s="16" t="s">
        <v>5</v>
      </c>
      <c r="C25" s="30">
        <v>104500</v>
      </c>
      <c r="D25" s="15">
        <v>0.5</v>
      </c>
      <c r="E25" s="30">
        <f t="shared" ref="E25:E36" si="0">SUM(C25*D25)</f>
        <v>52250</v>
      </c>
      <c r="F25" s="30">
        <v>603250</v>
      </c>
    </row>
    <row r="26" spans="1:6" ht="23.25" customHeight="1">
      <c r="A26" s="15">
        <v>3</v>
      </c>
      <c r="B26" s="16" t="s">
        <v>8</v>
      </c>
      <c r="C26" s="30">
        <v>104500</v>
      </c>
      <c r="D26" s="15">
        <v>0.75</v>
      </c>
      <c r="E26" s="30">
        <f t="shared" si="0"/>
        <v>78375</v>
      </c>
      <c r="F26" s="30">
        <v>904875</v>
      </c>
    </row>
    <row r="27" spans="1:6" ht="27.75" customHeight="1">
      <c r="A27" s="15">
        <v>4</v>
      </c>
      <c r="B27" s="16" t="s">
        <v>9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6.25" customHeight="1">
      <c r="A28" s="15">
        <v>5</v>
      </c>
      <c r="B28" s="16" t="s">
        <v>6</v>
      </c>
      <c r="C28" s="30">
        <v>130952</v>
      </c>
      <c r="D28" s="15">
        <v>3.36</v>
      </c>
      <c r="E28" s="30">
        <f t="shared" si="0"/>
        <v>439998.71999999997</v>
      </c>
      <c r="F28" s="30">
        <v>5080016</v>
      </c>
    </row>
    <row r="29" spans="1:6" ht="26.25" customHeight="1">
      <c r="A29" s="15">
        <v>6</v>
      </c>
      <c r="B29" s="16" t="s">
        <v>11</v>
      </c>
      <c r="C29" s="30">
        <v>102630</v>
      </c>
      <c r="D29" s="15">
        <v>0.5</v>
      </c>
      <c r="E29" s="30">
        <f t="shared" si="0"/>
        <v>51315</v>
      </c>
      <c r="F29" s="30">
        <v>592455</v>
      </c>
    </row>
    <row r="30" spans="1:6" ht="30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7" customHeight="1">
      <c r="A31" s="15">
        <v>8</v>
      </c>
      <c r="B31" s="16" t="s">
        <v>18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7" customHeight="1">
      <c r="A32" s="15">
        <v>9</v>
      </c>
      <c r="B32" s="16" t="s">
        <v>12</v>
      </c>
      <c r="C32" s="30">
        <v>104500</v>
      </c>
      <c r="D32" s="15">
        <v>0.5</v>
      </c>
      <c r="E32" s="30">
        <f t="shared" si="0"/>
        <v>52250</v>
      </c>
      <c r="F32" s="30">
        <v>603250</v>
      </c>
    </row>
    <row r="33" spans="1:6" ht="27" customHeight="1">
      <c r="A33" s="15">
        <v>10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7" customHeight="1">
      <c r="A34" s="15">
        <v>11</v>
      </c>
      <c r="B34" s="16" t="s">
        <v>75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6" ht="29.25" customHeight="1">
      <c r="A35" s="15">
        <v>12</v>
      </c>
      <c r="B35" s="16" t="s">
        <v>7</v>
      </c>
      <c r="C35" s="30">
        <v>102630</v>
      </c>
      <c r="D35" s="15">
        <v>3</v>
      </c>
      <c r="E35" s="30">
        <f t="shared" si="0"/>
        <v>307890</v>
      </c>
      <c r="F35" s="30">
        <v>3554730</v>
      </c>
    </row>
    <row r="36" spans="1:6" ht="29.25" customHeight="1">
      <c r="A36" s="15">
        <v>13</v>
      </c>
      <c r="B36" s="16" t="s">
        <v>19</v>
      </c>
      <c r="C36" s="30">
        <v>102630</v>
      </c>
      <c r="D36" s="15">
        <v>0.5</v>
      </c>
      <c r="E36" s="30">
        <f t="shared" si="0"/>
        <v>51315</v>
      </c>
      <c r="F36" s="30">
        <v>592455</v>
      </c>
    </row>
    <row r="37" spans="1:6" ht="30.75" customHeight="1">
      <c r="A37" s="15"/>
      <c r="B37" s="31" t="s">
        <v>101</v>
      </c>
      <c r="C37" s="15"/>
      <c r="D37" s="33">
        <f>SUM(D24+D25+D26+D27+D28+D29+D30+D31+D32+D33+D34+D35+D36)</f>
        <v>13.86</v>
      </c>
      <c r="E37" s="32">
        <f>SUM(E24+E25+E26+E27+E28+E29+E30+E31+E32+E33+E34+E35+E36)</f>
        <v>1540658.72</v>
      </c>
      <c r="F37" s="32">
        <f>SUM(F24+F25+F26+F27+F28+F29+F30+F31+F32+F33+F34+F35+F36)</f>
        <v>17787636</v>
      </c>
    </row>
    <row r="38" spans="1:6" ht="30.75" customHeight="1">
      <c r="A38" s="55"/>
      <c r="B38" s="52"/>
      <c r="C38" s="55"/>
      <c r="D38" s="39"/>
      <c r="E38" s="41"/>
      <c r="F38" s="41"/>
    </row>
    <row r="39" spans="1:6" ht="30.75" customHeight="1">
      <c r="A39" s="55"/>
      <c r="B39" s="67" t="s">
        <v>107</v>
      </c>
      <c r="C39" s="67"/>
      <c r="D39" s="67"/>
      <c r="E39" s="67"/>
      <c r="F39" s="67"/>
    </row>
    <row r="40" spans="1:6" ht="30.75" customHeight="1">
      <c r="A40" s="55"/>
      <c r="B40" s="67"/>
      <c r="C40" s="67"/>
      <c r="D40" s="67"/>
      <c r="E40" s="67"/>
      <c r="F40" s="67"/>
    </row>
    <row r="41" spans="1:6" ht="30.75" customHeight="1">
      <c r="A41" s="55"/>
      <c r="B41" s="52"/>
      <c r="C41" s="55"/>
      <c r="D41" s="39"/>
      <c r="E41" s="41"/>
      <c r="F41" s="41"/>
    </row>
    <row r="42" spans="1:6" ht="30.75" customHeight="1">
      <c r="A42" s="55"/>
      <c r="B42" s="63" t="s">
        <v>180</v>
      </c>
      <c r="C42" s="63"/>
      <c r="D42" s="39"/>
      <c r="E42" s="41"/>
      <c r="F42" s="41"/>
    </row>
    <row r="43" spans="1:6" ht="30.75" customHeight="1">
      <c r="A43" s="55"/>
      <c r="B43" s="52"/>
      <c r="C43" s="55"/>
      <c r="D43" s="39"/>
      <c r="E43" s="41"/>
      <c r="F43" s="41"/>
    </row>
    <row r="44" spans="1:6" ht="20.25">
      <c r="A44" s="13" t="s">
        <v>14</v>
      </c>
      <c r="B44" s="13"/>
      <c r="C44" s="13"/>
      <c r="D44" s="13"/>
      <c r="E44" s="3"/>
      <c r="F44" s="8"/>
    </row>
    <row r="45" spans="1:6" ht="20.25">
      <c r="A45" s="13" t="s">
        <v>80</v>
      </c>
      <c r="B45" s="3"/>
      <c r="C45" s="3"/>
      <c r="D45" s="3"/>
      <c r="E45" s="13" t="s">
        <v>79</v>
      </c>
      <c r="F45" s="8"/>
    </row>
    <row r="46" spans="1:6" ht="44.25" customHeight="1">
      <c r="A46" s="13"/>
      <c r="B46" s="3"/>
      <c r="C46" s="3"/>
      <c r="D46" s="3"/>
      <c r="E46" s="13"/>
      <c r="F46" s="8"/>
    </row>
    <row r="47" spans="1:6" ht="20.25">
      <c r="A47" s="13" t="s">
        <v>37</v>
      </c>
      <c r="B47" s="3"/>
      <c r="C47" s="3"/>
      <c r="D47" s="3"/>
      <c r="E47" s="13" t="s">
        <v>60</v>
      </c>
      <c r="F47" s="8"/>
    </row>
    <row r="48" spans="1:6" ht="20.25">
      <c r="A48" s="13"/>
      <c r="B48" s="3"/>
      <c r="C48" s="3"/>
      <c r="D48" s="3"/>
      <c r="E48" s="13"/>
      <c r="F48" s="8"/>
    </row>
    <row r="49" spans="1:6" ht="20.25">
      <c r="A49" s="13" t="s">
        <v>14</v>
      </c>
      <c r="B49" s="3"/>
      <c r="C49" s="3"/>
      <c r="D49" s="3"/>
      <c r="E49" s="13"/>
      <c r="F49" s="8"/>
    </row>
    <row r="50" spans="1:6" ht="20.25">
      <c r="A50" s="13" t="s">
        <v>15</v>
      </c>
      <c r="B50" s="3"/>
      <c r="C50" s="3"/>
      <c r="D50" s="3"/>
      <c r="E50" s="13"/>
      <c r="F50" s="8"/>
    </row>
    <row r="51" spans="1:6" ht="20.25">
      <c r="A51" s="13" t="s">
        <v>16</v>
      </c>
      <c r="B51" s="3"/>
      <c r="C51" s="3"/>
      <c r="D51" s="3"/>
      <c r="E51" s="13" t="s">
        <v>100</v>
      </c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7.25">
      <c r="A54" s="8"/>
      <c r="B54" s="8"/>
      <c r="C54" s="8"/>
      <c r="D54" s="8"/>
      <c r="E54" s="4" t="s">
        <v>83</v>
      </c>
      <c r="F54" s="8"/>
    </row>
    <row r="55" spans="1:6">
      <c r="A55" s="8"/>
      <c r="B55" s="8"/>
      <c r="C55" s="8"/>
      <c r="D55" s="8"/>
      <c r="E55" s="8"/>
      <c r="F55" s="8"/>
    </row>
    <row r="56" spans="1:6">
      <c r="A56" s="8"/>
      <c r="B56" s="8"/>
      <c r="C56" s="8"/>
      <c r="D56" s="8"/>
      <c r="E56" s="8"/>
      <c r="F56" s="8"/>
    </row>
  </sheetData>
  <mergeCells count="8">
    <mergeCell ref="E1:F6"/>
    <mergeCell ref="E8:F13"/>
    <mergeCell ref="B39:F40"/>
    <mergeCell ref="B42:C42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62"/>
  <sheetViews>
    <sheetView zoomScaleSheetLayoutView="100" workbookViewId="0">
      <selection activeCell="E1" sqref="E1:F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 customHeight="1">
      <c r="E1" s="61" t="s">
        <v>120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8.75" customHeight="1">
      <c r="E6" s="61"/>
      <c r="F6" s="61"/>
    </row>
    <row r="7" spans="1:6" ht="18.75" hidden="1">
      <c r="E7" s="9" t="s">
        <v>99</v>
      </c>
    </row>
    <row r="8" spans="1:6" ht="18.75" hidden="1">
      <c r="A8" s="6"/>
      <c r="B8" s="6"/>
      <c r="C8" s="6"/>
      <c r="D8" s="6"/>
      <c r="E8" s="9" t="s">
        <v>0</v>
      </c>
      <c r="F8" s="8"/>
    </row>
    <row r="9" spans="1:6" ht="18.75" hidden="1">
      <c r="A9" s="6"/>
      <c r="B9" s="6"/>
      <c r="C9" s="6"/>
      <c r="D9" s="8"/>
      <c r="E9" s="9" t="s">
        <v>1</v>
      </c>
      <c r="F9" s="10"/>
    </row>
    <row r="10" spans="1:6" ht="18.75" hidden="1">
      <c r="A10" s="6"/>
      <c r="B10" s="6"/>
      <c r="C10" s="6"/>
      <c r="D10" s="8"/>
      <c r="E10" s="9" t="s">
        <v>95</v>
      </c>
      <c r="F10" s="10"/>
    </row>
    <row r="11" spans="1:6" ht="18.75" hidden="1">
      <c r="A11" s="6"/>
      <c r="B11" s="6"/>
      <c r="C11" s="6"/>
      <c r="D11" s="8"/>
      <c r="E11" s="9" t="s">
        <v>96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 customHeight="1">
      <c r="A13" s="6"/>
      <c r="B13" s="6"/>
      <c r="C13" s="6"/>
      <c r="D13" s="8"/>
      <c r="E13" s="61" t="s">
        <v>119</v>
      </c>
      <c r="F13" s="61"/>
    </row>
    <row r="14" spans="1:6" ht="17.25">
      <c r="A14" s="6"/>
      <c r="B14" s="6"/>
      <c r="C14" s="6"/>
      <c r="D14" s="6"/>
      <c r="E14" s="61"/>
      <c r="F14" s="61"/>
    </row>
    <row r="15" spans="1:6" ht="17.25">
      <c r="A15" s="6"/>
      <c r="B15" s="6"/>
      <c r="C15" s="6"/>
      <c r="D15" s="6"/>
      <c r="E15" s="61"/>
      <c r="F15" s="61"/>
    </row>
    <row r="16" spans="1:6" ht="17.25">
      <c r="A16" s="6"/>
      <c r="B16" s="6"/>
      <c r="C16" s="6"/>
      <c r="D16" s="6"/>
      <c r="E16" s="61"/>
      <c r="F16" s="61"/>
    </row>
    <row r="17" spans="1:6" ht="17.25">
      <c r="A17" s="6"/>
      <c r="B17" s="6"/>
      <c r="C17" s="6"/>
      <c r="D17" s="6"/>
      <c r="E17" s="61"/>
      <c r="F17" s="61"/>
    </row>
    <row r="18" spans="1:6" ht="17.25">
      <c r="A18" s="6"/>
      <c r="B18" s="6"/>
      <c r="C18" s="6"/>
      <c r="D18" s="6"/>
      <c r="E18" s="61"/>
      <c r="F18" s="61"/>
    </row>
    <row r="19" spans="1:6" ht="17.25">
      <c r="A19" s="6"/>
      <c r="B19" s="6"/>
      <c r="C19" s="6"/>
      <c r="D19" s="6"/>
      <c r="E19" s="49"/>
      <c r="F19" s="49"/>
    </row>
    <row r="20" spans="1:6" ht="39" customHeight="1">
      <c r="A20" s="64" t="s">
        <v>2</v>
      </c>
      <c r="B20" s="64"/>
      <c r="C20" s="64"/>
      <c r="D20" s="64"/>
      <c r="E20" s="64"/>
      <c r="F20" s="8"/>
    </row>
    <row r="21" spans="1:6" ht="20.25">
      <c r="A21" s="65" t="s">
        <v>24</v>
      </c>
      <c r="B21" s="65"/>
      <c r="C21" s="65"/>
      <c r="D21" s="65"/>
      <c r="E21" s="65"/>
      <c r="F21" s="8"/>
    </row>
    <row r="22" spans="1:6" ht="20.25">
      <c r="A22" s="65"/>
      <c r="B22" s="65"/>
      <c r="C22" s="65"/>
      <c r="D22" s="65"/>
      <c r="E22" s="65"/>
      <c r="F22" s="8"/>
    </row>
    <row r="23" spans="1:6" ht="20.25">
      <c r="A23" s="66" t="s">
        <v>86</v>
      </c>
      <c r="B23" s="66"/>
      <c r="C23" s="66"/>
      <c r="D23" s="66"/>
      <c r="E23" s="66"/>
      <c r="F23" s="8"/>
    </row>
    <row r="24" spans="1:6" ht="20.25">
      <c r="A24" s="29"/>
      <c r="B24" s="29"/>
      <c r="C24" s="12" t="s">
        <v>25</v>
      </c>
      <c r="D24" s="29"/>
      <c r="E24" s="29"/>
      <c r="F24" s="8"/>
    </row>
    <row r="25" spans="1:6" ht="20.25">
      <c r="A25" s="3"/>
      <c r="B25" s="13" t="s">
        <v>64</v>
      </c>
      <c r="C25" s="18">
        <v>21</v>
      </c>
      <c r="D25" s="3"/>
      <c r="E25" s="3"/>
      <c r="F25" s="8"/>
    </row>
    <row r="26" spans="1:6" ht="20.25">
      <c r="A26" s="13"/>
      <c r="B26" s="3"/>
      <c r="C26" s="3"/>
      <c r="D26" s="3"/>
      <c r="E26" s="3"/>
      <c r="F26" s="8"/>
    </row>
    <row r="27" spans="1:6" ht="20.25">
      <c r="A27" s="13"/>
      <c r="B27" s="3"/>
      <c r="C27" s="3"/>
      <c r="D27" s="3"/>
      <c r="E27" s="3"/>
      <c r="F27" s="8"/>
    </row>
    <row r="28" spans="1:6" ht="60.75">
      <c r="A28" s="14" t="s">
        <v>3</v>
      </c>
      <c r="B28" s="14" t="s">
        <v>26</v>
      </c>
      <c r="C28" s="14" t="s">
        <v>27</v>
      </c>
      <c r="D28" s="14" t="s">
        <v>28</v>
      </c>
      <c r="E28" s="14" t="s">
        <v>63</v>
      </c>
      <c r="F28" s="14" t="s">
        <v>72</v>
      </c>
    </row>
    <row r="29" spans="1:6" ht="31.5" customHeight="1">
      <c r="A29" s="15">
        <v>1</v>
      </c>
      <c r="B29" s="16" t="s">
        <v>4</v>
      </c>
      <c r="C29" s="30">
        <v>121000</v>
      </c>
      <c r="D29" s="15">
        <v>1</v>
      </c>
      <c r="E29" s="30">
        <f>SUM(C29*D29)</f>
        <v>121000</v>
      </c>
      <c r="F29" s="30">
        <v>1397000</v>
      </c>
    </row>
    <row r="30" spans="1:6" ht="30" customHeight="1">
      <c r="A30" s="15">
        <v>2</v>
      </c>
      <c r="B30" s="16" t="s">
        <v>5</v>
      </c>
      <c r="C30" s="30">
        <v>104500</v>
      </c>
      <c r="D30" s="15">
        <v>1</v>
      </c>
      <c r="E30" s="30">
        <f t="shared" ref="E30:E42" si="0">SUM(C30*D30)</f>
        <v>104500</v>
      </c>
      <c r="F30" s="30">
        <v>1206500</v>
      </c>
    </row>
    <row r="31" spans="1:6" ht="23.25" customHeight="1">
      <c r="A31" s="15">
        <v>3</v>
      </c>
      <c r="B31" s="16" t="s">
        <v>8</v>
      </c>
      <c r="C31" s="30">
        <v>104500</v>
      </c>
      <c r="D31" s="15">
        <v>1.25</v>
      </c>
      <c r="E31" s="30">
        <f t="shared" si="0"/>
        <v>130625</v>
      </c>
      <c r="F31" s="30">
        <v>1508125</v>
      </c>
    </row>
    <row r="32" spans="1:6" ht="27.75" customHeight="1">
      <c r="A32" s="15">
        <v>4</v>
      </c>
      <c r="B32" s="16" t="s">
        <v>9</v>
      </c>
      <c r="C32" s="30">
        <v>104500</v>
      </c>
      <c r="D32" s="15">
        <v>1</v>
      </c>
      <c r="E32" s="30">
        <f t="shared" si="0"/>
        <v>104500</v>
      </c>
      <c r="F32" s="30">
        <v>1206500</v>
      </c>
    </row>
    <row r="33" spans="1:6" ht="26.25" customHeight="1">
      <c r="A33" s="15">
        <v>5</v>
      </c>
      <c r="B33" s="16" t="s">
        <v>6</v>
      </c>
      <c r="C33" s="30">
        <v>130952</v>
      </c>
      <c r="D33" s="15">
        <v>5.6</v>
      </c>
      <c r="E33" s="30">
        <f t="shared" si="0"/>
        <v>733331.2</v>
      </c>
      <c r="F33" s="30">
        <v>8466694</v>
      </c>
    </row>
    <row r="34" spans="1:6" ht="26.25" customHeight="1">
      <c r="A34" s="15">
        <v>6</v>
      </c>
      <c r="B34" s="16" t="s">
        <v>11</v>
      </c>
      <c r="C34" s="30">
        <v>102630</v>
      </c>
      <c r="D34" s="15">
        <v>1</v>
      </c>
      <c r="E34" s="30">
        <f t="shared" si="0"/>
        <v>102630</v>
      </c>
      <c r="F34" s="30">
        <v>1184910</v>
      </c>
    </row>
    <row r="35" spans="1:6" ht="30.75" customHeight="1">
      <c r="A35" s="15">
        <v>7</v>
      </c>
      <c r="B35" s="16" t="s">
        <v>10</v>
      </c>
      <c r="C35" s="30">
        <v>102630</v>
      </c>
      <c r="D35" s="15">
        <v>1</v>
      </c>
      <c r="E35" s="30">
        <f t="shared" si="0"/>
        <v>102630</v>
      </c>
      <c r="F35" s="30">
        <v>1184910</v>
      </c>
    </row>
    <row r="36" spans="1:6" ht="27" customHeight="1">
      <c r="A36" s="15">
        <v>8</v>
      </c>
      <c r="B36" s="16" t="s">
        <v>18</v>
      </c>
      <c r="C36" s="30">
        <v>102630</v>
      </c>
      <c r="D36" s="15">
        <v>1</v>
      </c>
      <c r="E36" s="30">
        <f t="shared" si="0"/>
        <v>102630</v>
      </c>
      <c r="F36" s="30">
        <v>1184910</v>
      </c>
    </row>
    <row r="37" spans="1:6" ht="27" customHeight="1">
      <c r="A37" s="15">
        <v>9</v>
      </c>
      <c r="B37" s="16" t="s">
        <v>12</v>
      </c>
      <c r="C37" s="30">
        <v>104500</v>
      </c>
      <c r="D37" s="15">
        <v>1</v>
      </c>
      <c r="E37" s="30">
        <f t="shared" si="0"/>
        <v>104500</v>
      </c>
      <c r="F37" s="30">
        <v>1206500</v>
      </c>
    </row>
    <row r="38" spans="1:6" ht="27" customHeight="1">
      <c r="A38" s="15">
        <v>10</v>
      </c>
      <c r="B38" s="16" t="s">
        <v>13</v>
      </c>
      <c r="C38" s="30">
        <v>102630</v>
      </c>
      <c r="D38" s="15">
        <v>0.25</v>
      </c>
      <c r="E38" s="30">
        <f t="shared" si="0"/>
        <v>25657.5</v>
      </c>
      <c r="F38" s="30">
        <v>296228</v>
      </c>
    </row>
    <row r="39" spans="1:6" ht="27" customHeight="1">
      <c r="A39" s="15">
        <v>11</v>
      </c>
      <c r="B39" s="16" t="s">
        <v>17</v>
      </c>
      <c r="C39" s="30">
        <v>102630</v>
      </c>
      <c r="D39" s="15">
        <v>0.5</v>
      </c>
      <c r="E39" s="30">
        <f t="shared" si="0"/>
        <v>51315</v>
      </c>
      <c r="F39" s="30">
        <v>592455</v>
      </c>
    </row>
    <row r="40" spans="1:6" ht="27" customHeight="1">
      <c r="A40" s="15">
        <v>12</v>
      </c>
      <c r="B40" s="16" t="s">
        <v>75</v>
      </c>
      <c r="C40" s="30">
        <v>102630</v>
      </c>
      <c r="D40" s="15">
        <v>0.5</v>
      </c>
      <c r="E40" s="30">
        <f t="shared" si="0"/>
        <v>51315</v>
      </c>
      <c r="F40" s="30">
        <v>592455</v>
      </c>
    </row>
    <row r="41" spans="1:6" ht="29.25" customHeight="1">
      <c r="A41" s="15">
        <v>13</v>
      </c>
      <c r="B41" s="16" t="s">
        <v>7</v>
      </c>
      <c r="C41" s="30">
        <v>102630</v>
      </c>
      <c r="D41" s="15">
        <v>5</v>
      </c>
      <c r="E41" s="30">
        <f t="shared" si="0"/>
        <v>513150</v>
      </c>
      <c r="F41" s="30">
        <v>5924550</v>
      </c>
    </row>
    <row r="42" spans="1:6" ht="29.25" customHeight="1">
      <c r="A42" s="15">
        <v>14</v>
      </c>
      <c r="B42" s="16" t="s">
        <v>19</v>
      </c>
      <c r="C42" s="30">
        <v>102630</v>
      </c>
      <c r="D42" s="15">
        <v>0.5</v>
      </c>
      <c r="E42" s="30">
        <f t="shared" si="0"/>
        <v>51315</v>
      </c>
      <c r="F42" s="30">
        <v>592455</v>
      </c>
    </row>
    <row r="43" spans="1:6" ht="30.75" customHeight="1">
      <c r="A43" s="33"/>
      <c r="B43" s="31" t="s">
        <v>101</v>
      </c>
      <c r="C43" s="33"/>
      <c r="D43" s="33">
        <f>SUM(D29:D42)</f>
        <v>20.6</v>
      </c>
      <c r="E43" s="32">
        <f>SUM(E29:E42)</f>
        <v>2299098.7000000002</v>
      </c>
      <c r="F43" s="32">
        <f>SUM(F29:F42)</f>
        <v>26544192</v>
      </c>
    </row>
    <row r="44" spans="1:6" ht="30.75" customHeight="1">
      <c r="A44" s="39"/>
      <c r="B44" s="40"/>
      <c r="C44" s="39"/>
      <c r="D44" s="39"/>
      <c r="E44" s="41"/>
      <c r="F44" s="41"/>
    </row>
    <row r="45" spans="1:6" ht="30.75" customHeight="1">
      <c r="A45" s="39"/>
      <c r="B45" s="68" t="s">
        <v>105</v>
      </c>
      <c r="C45" s="68"/>
      <c r="D45" s="68"/>
      <c r="E45" s="68"/>
      <c r="F45" s="68"/>
    </row>
    <row r="46" spans="1:6" ht="30.75" customHeight="1">
      <c r="A46" s="39"/>
      <c r="B46" s="68"/>
      <c r="C46" s="68"/>
      <c r="D46" s="68"/>
      <c r="E46" s="68"/>
      <c r="F46" s="68"/>
    </row>
    <row r="47" spans="1:6" ht="23.25" customHeight="1">
      <c r="A47" s="17"/>
      <c r="B47" s="17"/>
      <c r="C47" s="17"/>
      <c r="D47" s="17"/>
      <c r="E47" s="17"/>
      <c r="F47" s="8"/>
    </row>
    <row r="48" spans="1:6" ht="26.25" customHeight="1">
      <c r="A48" s="17"/>
      <c r="B48" s="63" t="s">
        <v>110</v>
      </c>
      <c r="C48" s="63"/>
      <c r="D48" s="17"/>
      <c r="E48" s="17"/>
      <c r="F48" s="8"/>
    </row>
    <row r="49" spans="1:6" ht="23.25" customHeight="1">
      <c r="A49" s="17"/>
      <c r="B49" s="17"/>
      <c r="C49" s="17"/>
      <c r="D49" s="17"/>
      <c r="E49" s="17"/>
      <c r="F49" s="8"/>
    </row>
    <row r="50" spans="1:6" ht="20.25">
      <c r="A50" s="13" t="s">
        <v>14</v>
      </c>
      <c r="B50" s="13"/>
      <c r="C50" s="13"/>
      <c r="D50" s="13"/>
      <c r="E50" s="3"/>
      <c r="F50" s="8"/>
    </row>
    <row r="51" spans="1:6" ht="20.25">
      <c r="A51" s="13" t="s">
        <v>80</v>
      </c>
      <c r="B51" s="3"/>
      <c r="C51" s="3"/>
      <c r="D51" s="3"/>
      <c r="E51" s="13" t="s">
        <v>79</v>
      </c>
      <c r="F51" s="8"/>
    </row>
    <row r="52" spans="1:6" ht="44.25" customHeight="1">
      <c r="A52" s="13"/>
      <c r="B52" s="3"/>
      <c r="C52" s="3"/>
      <c r="D52" s="3"/>
      <c r="E52" s="13"/>
      <c r="F52" s="8"/>
    </row>
    <row r="53" spans="1:6" ht="20.25">
      <c r="A53" s="13" t="s">
        <v>37</v>
      </c>
      <c r="B53" s="3"/>
      <c r="C53" s="3"/>
      <c r="D53" s="3"/>
      <c r="E53" s="13" t="s">
        <v>87</v>
      </c>
      <c r="F53" s="8"/>
    </row>
    <row r="54" spans="1:6" ht="20.25">
      <c r="A54" s="13"/>
      <c r="B54" s="3"/>
      <c r="C54" s="3"/>
      <c r="D54" s="3"/>
      <c r="E54" s="13"/>
      <c r="F54" s="8"/>
    </row>
    <row r="55" spans="1:6" ht="20.25">
      <c r="A55" s="13" t="s">
        <v>14</v>
      </c>
      <c r="B55" s="3"/>
      <c r="C55" s="3"/>
      <c r="D55" s="3"/>
      <c r="E55" s="13"/>
      <c r="F55" s="8"/>
    </row>
    <row r="56" spans="1:6" ht="20.25">
      <c r="A56" s="13" t="s">
        <v>15</v>
      </c>
      <c r="B56" s="3"/>
      <c r="C56" s="3"/>
      <c r="D56" s="3"/>
      <c r="E56" s="13"/>
      <c r="F56" s="8"/>
    </row>
    <row r="57" spans="1:6" ht="20.25">
      <c r="A57" s="13" t="s">
        <v>16</v>
      </c>
      <c r="B57" s="3"/>
      <c r="C57" s="3"/>
      <c r="D57" s="3"/>
      <c r="E57" s="13" t="s">
        <v>100</v>
      </c>
      <c r="F57" s="8"/>
    </row>
    <row r="58" spans="1:6">
      <c r="A58" s="8"/>
      <c r="B58" s="8"/>
      <c r="C58" s="8"/>
      <c r="D58" s="8"/>
      <c r="E58" s="8"/>
      <c r="F58" s="8"/>
    </row>
    <row r="59" spans="1:6" ht="16.5">
      <c r="A59" s="8"/>
      <c r="B59" s="8"/>
      <c r="C59" s="8"/>
      <c r="D59" s="8"/>
      <c r="E59" s="4"/>
      <c r="F59" s="8"/>
    </row>
    <row r="60" spans="1:6" ht="17.25">
      <c r="A60" s="8"/>
      <c r="B60" s="8"/>
      <c r="C60" s="8"/>
      <c r="D60" s="8"/>
      <c r="E60" s="4" t="s">
        <v>83</v>
      </c>
      <c r="F60" s="8"/>
    </row>
    <row r="61" spans="1:6">
      <c r="A61" s="8"/>
      <c r="B61" s="8"/>
      <c r="C61" s="8"/>
      <c r="D61" s="8"/>
      <c r="E61" s="8"/>
      <c r="F61" s="8"/>
    </row>
    <row r="62" spans="1:6">
      <c r="A62" s="8"/>
      <c r="B62" s="8"/>
      <c r="C62" s="8"/>
      <c r="D62" s="8"/>
      <c r="E62" s="8"/>
      <c r="F62" s="8"/>
    </row>
  </sheetData>
  <mergeCells count="8">
    <mergeCell ref="E1:F6"/>
    <mergeCell ref="E13:F18"/>
    <mergeCell ref="B45:F46"/>
    <mergeCell ref="B48:C48"/>
    <mergeCell ref="A20:E20"/>
    <mergeCell ref="A21:E21"/>
    <mergeCell ref="A22:E22"/>
    <mergeCell ref="A23:E23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rowBreaks count="2" manualBreakCount="2">
    <brk id="58" max="5" man="1"/>
    <brk id="60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zoomScaleSheetLayoutView="100" workbookViewId="0">
      <selection activeCell="E1" sqref="E1:F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8.75" customHeight="1">
      <c r="E1" s="61" t="s">
        <v>122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121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 customHeight="1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20</v>
      </c>
      <c r="B18" s="66"/>
      <c r="C18" s="66"/>
      <c r="D18" s="66"/>
      <c r="E18" s="66"/>
      <c r="F18" s="8"/>
    </row>
    <row r="19" spans="1:6" ht="31.5" customHeight="1">
      <c r="A19" s="28"/>
      <c r="B19" s="28"/>
      <c r="C19" s="12" t="s">
        <v>25</v>
      </c>
      <c r="D19" s="28"/>
      <c r="E19" s="28"/>
      <c r="F19" s="8"/>
    </row>
    <row r="20" spans="1:6" ht="20.25">
      <c r="A20" s="3"/>
      <c r="B20" s="13" t="s">
        <v>62</v>
      </c>
      <c r="C20" s="18">
        <v>21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63</v>
      </c>
      <c r="F23" s="14" t="s">
        <v>72</v>
      </c>
    </row>
    <row r="24" spans="1:6" ht="27.7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4.75" customHeight="1">
      <c r="A25" s="15">
        <v>2</v>
      </c>
      <c r="B25" s="16" t="s">
        <v>12</v>
      </c>
      <c r="C25" s="30">
        <v>104500</v>
      </c>
      <c r="D25" s="15">
        <v>1</v>
      </c>
      <c r="E25" s="30">
        <f>SUM(C25*D25)</f>
        <v>104500</v>
      </c>
      <c r="F25" s="30">
        <v>1206500</v>
      </c>
    </row>
    <row r="26" spans="1:6" ht="28.5" customHeight="1">
      <c r="A26" s="15">
        <v>3</v>
      </c>
      <c r="B26" s="16" t="s">
        <v>5</v>
      </c>
      <c r="C26" s="30">
        <v>104500</v>
      </c>
      <c r="D26" s="15">
        <v>1</v>
      </c>
      <c r="E26" s="30">
        <f t="shared" ref="E26:E34" si="0">SUM(C26*D26)</f>
        <v>104500</v>
      </c>
      <c r="F26" s="30">
        <v>1206500</v>
      </c>
    </row>
    <row r="27" spans="1:6" ht="27.75" customHeight="1">
      <c r="A27" s="15">
        <v>4</v>
      </c>
      <c r="B27" s="16" t="s">
        <v>8</v>
      </c>
      <c r="C27" s="30">
        <v>104500</v>
      </c>
      <c r="D27" s="15">
        <v>1.25</v>
      </c>
      <c r="E27" s="30">
        <f t="shared" si="0"/>
        <v>130625</v>
      </c>
      <c r="F27" s="30">
        <v>1508125</v>
      </c>
    </row>
    <row r="28" spans="1:6" ht="24.75" customHeight="1">
      <c r="A28" s="15">
        <v>5</v>
      </c>
      <c r="B28" s="16" t="s">
        <v>9</v>
      </c>
      <c r="C28" s="30">
        <v>104500</v>
      </c>
      <c r="D28" s="15">
        <v>1</v>
      </c>
      <c r="E28" s="30">
        <f t="shared" si="0"/>
        <v>104500</v>
      </c>
      <c r="F28" s="30">
        <v>1206500</v>
      </c>
    </row>
    <row r="29" spans="1:6" ht="26.25" customHeight="1">
      <c r="A29" s="15">
        <v>6</v>
      </c>
      <c r="B29" s="16" t="s">
        <v>6</v>
      </c>
      <c r="C29" s="30">
        <v>130952</v>
      </c>
      <c r="D29" s="15">
        <v>5.6</v>
      </c>
      <c r="E29" s="30">
        <f t="shared" si="0"/>
        <v>733331.2</v>
      </c>
      <c r="F29" s="30">
        <v>8466694</v>
      </c>
    </row>
    <row r="30" spans="1:6" ht="22.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5.5" customHeight="1">
      <c r="A31" s="15">
        <v>8</v>
      </c>
      <c r="B31" s="16" t="s">
        <v>11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5.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9.25" customHeight="1">
      <c r="A33" s="15">
        <v>10</v>
      </c>
      <c r="B33" s="16" t="s">
        <v>19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6" ht="27.75" customHeight="1">
      <c r="A34" s="15">
        <v>11</v>
      </c>
      <c r="B34" s="16" t="s">
        <v>7</v>
      </c>
      <c r="C34" s="30">
        <v>102630</v>
      </c>
      <c r="D34" s="15">
        <v>5</v>
      </c>
      <c r="E34" s="30">
        <f t="shared" si="0"/>
        <v>513150</v>
      </c>
      <c r="F34" s="30">
        <v>5924550</v>
      </c>
    </row>
    <row r="35" spans="1:6" ht="30" customHeight="1">
      <c r="A35" s="15"/>
      <c r="B35" s="31" t="s">
        <v>101</v>
      </c>
      <c r="C35" s="33"/>
      <c r="D35" s="33">
        <f>SUM(D24+D25+D26+D27+D28+D29+D30+D31+D32+D33+D34)</f>
        <v>19.350000000000001</v>
      </c>
      <c r="E35" s="32">
        <f>SUM(E24:E34)</f>
        <v>2170811.2000000002</v>
      </c>
      <c r="F35" s="32">
        <f>SUM(F24:F34)</f>
        <v>25063054</v>
      </c>
    </row>
    <row r="36" spans="1:6" ht="21.75" customHeight="1">
      <c r="A36" s="17"/>
      <c r="B36" s="17"/>
      <c r="C36" s="17"/>
      <c r="D36" s="17"/>
      <c r="E36" s="17"/>
      <c r="F36" s="8"/>
    </row>
    <row r="37" spans="1:6" ht="21.75" customHeight="1">
      <c r="A37" s="17"/>
      <c r="B37" s="17"/>
      <c r="C37" s="17"/>
      <c r="D37" s="17"/>
      <c r="E37" s="17"/>
      <c r="F37" s="8"/>
    </row>
    <row r="38" spans="1:6" ht="21.75" customHeight="1">
      <c r="A38" s="17"/>
      <c r="B38" s="68" t="s">
        <v>105</v>
      </c>
      <c r="C38" s="68"/>
      <c r="D38" s="68"/>
      <c r="E38" s="68"/>
      <c r="F38" s="68"/>
    </row>
    <row r="39" spans="1:6" ht="39.75" customHeight="1">
      <c r="A39" s="17"/>
      <c r="B39" s="68"/>
      <c r="C39" s="68"/>
      <c r="D39" s="68"/>
      <c r="E39" s="68"/>
      <c r="F39" s="68"/>
    </row>
    <row r="40" spans="1:6" ht="30.75" customHeight="1">
      <c r="A40" s="17"/>
      <c r="B40" s="37"/>
      <c r="C40" s="37"/>
      <c r="D40" s="37"/>
      <c r="E40" s="37"/>
      <c r="F40" s="37"/>
    </row>
    <row r="41" spans="1:6" ht="30.75" customHeight="1">
      <c r="A41" s="17"/>
      <c r="B41" s="63" t="s">
        <v>111</v>
      </c>
      <c r="C41" s="63"/>
      <c r="D41" s="37"/>
      <c r="E41" s="37"/>
      <c r="F41" s="37"/>
    </row>
    <row r="42" spans="1:6" ht="21.75" customHeight="1">
      <c r="A42" s="17"/>
      <c r="B42" s="17"/>
      <c r="C42" s="17"/>
      <c r="D42" s="17"/>
      <c r="E42" s="17"/>
      <c r="F42" s="8"/>
    </row>
    <row r="43" spans="1:6" ht="20.25">
      <c r="A43" s="13" t="s">
        <v>14</v>
      </c>
      <c r="B43" s="13"/>
      <c r="C43" s="13"/>
      <c r="D43" s="13"/>
      <c r="E43" s="3"/>
      <c r="F43" s="8"/>
    </row>
    <row r="44" spans="1:6" ht="20.25">
      <c r="A44" s="13" t="s">
        <v>80</v>
      </c>
      <c r="B44" s="3"/>
      <c r="C44" s="3"/>
      <c r="D44" s="3"/>
      <c r="E44" s="13" t="s">
        <v>79</v>
      </c>
      <c r="F44" s="8"/>
    </row>
    <row r="45" spans="1:6" ht="39" customHeight="1">
      <c r="A45" s="13"/>
      <c r="B45" s="3"/>
      <c r="C45" s="3"/>
      <c r="D45" s="3"/>
      <c r="E45" s="13"/>
      <c r="F45" s="8"/>
    </row>
    <row r="46" spans="1:6" ht="20.25">
      <c r="A46" s="13" t="s">
        <v>37</v>
      </c>
      <c r="B46" s="3"/>
      <c r="C46" s="3"/>
      <c r="D46" s="3"/>
      <c r="E46" s="13" t="s">
        <v>29</v>
      </c>
      <c r="F46" s="8"/>
    </row>
    <row r="47" spans="1:6" ht="20.25">
      <c r="A47" s="13"/>
      <c r="B47" s="3"/>
      <c r="C47" s="3"/>
      <c r="D47" s="3"/>
      <c r="E47" s="13"/>
      <c r="F47" s="8"/>
    </row>
    <row r="48" spans="1:6" ht="20.25">
      <c r="A48" s="13" t="s">
        <v>14</v>
      </c>
      <c r="B48" s="3"/>
      <c r="C48" s="3"/>
      <c r="D48" s="3"/>
      <c r="E48" s="13"/>
      <c r="F48" s="8"/>
    </row>
    <row r="49" spans="1:6" ht="20.25">
      <c r="A49" s="13" t="s">
        <v>15</v>
      </c>
      <c r="B49" s="3"/>
      <c r="C49" s="3"/>
      <c r="D49" s="3"/>
      <c r="E49" s="13"/>
      <c r="F49" s="8"/>
    </row>
    <row r="50" spans="1:6" ht="20.25">
      <c r="A50" s="13" t="s">
        <v>16</v>
      </c>
      <c r="B50" s="3"/>
      <c r="C50" s="3"/>
      <c r="D50" s="3"/>
      <c r="E50" s="13" t="s">
        <v>100</v>
      </c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7.25">
      <c r="A53" s="8"/>
      <c r="B53" s="8"/>
      <c r="C53" s="8"/>
      <c r="D53" s="8"/>
      <c r="E53" s="4" t="s">
        <v>83</v>
      </c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E8:F13"/>
    <mergeCell ref="E1:F6"/>
    <mergeCell ref="B38:F39"/>
    <mergeCell ref="B41:C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rowBreaks count="1" manualBreakCount="1">
    <brk id="5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J53"/>
  <sheetViews>
    <sheetView zoomScaleSheetLayoutView="100" workbookViewId="0">
      <selection activeCell="E1" sqref="E1:F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  <col min="10" max="10" width="9.85546875" bestFit="1" customWidth="1"/>
  </cols>
  <sheetData>
    <row r="1" spans="1:6" ht="18.75" customHeight="1">
      <c r="E1" s="61" t="s">
        <v>123</v>
      </c>
      <c r="F1" s="61"/>
    </row>
    <row r="2" spans="1:6" ht="18.75" customHeight="1">
      <c r="A2" s="1"/>
      <c r="B2" s="1"/>
      <c r="C2" s="1"/>
      <c r="D2" s="1"/>
      <c r="E2" s="61"/>
      <c r="F2" s="61"/>
    </row>
    <row r="3" spans="1:6" ht="18.75" customHeight="1">
      <c r="A3" s="1"/>
      <c r="B3" s="1"/>
      <c r="C3" s="1"/>
      <c r="D3" s="1"/>
      <c r="E3" s="61"/>
      <c r="F3" s="61"/>
    </row>
    <row r="4" spans="1:6" ht="18.75" customHeight="1">
      <c r="A4" s="1"/>
      <c r="B4" s="1"/>
      <c r="C4" s="1"/>
      <c r="D4" s="1"/>
      <c r="E4" s="61"/>
      <c r="F4" s="61"/>
    </row>
    <row r="5" spans="1:6" ht="18.75" customHeight="1">
      <c r="A5" s="1"/>
      <c r="B5" s="1"/>
      <c r="C5" s="1"/>
      <c r="D5" s="1"/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115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30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64</v>
      </c>
      <c r="C20" s="18">
        <v>28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63</v>
      </c>
      <c r="F23" s="14" t="s">
        <v>72</v>
      </c>
    </row>
    <row r="24" spans="1:6" ht="24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9.25" customHeight="1">
      <c r="A25" s="15">
        <v>2</v>
      </c>
      <c r="B25" s="16" t="s">
        <v>12</v>
      </c>
      <c r="C25" s="30">
        <v>104500</v>
      </c>
      <c r="D25" s="15">
        <v>1</v>
      </c>
      <c r="E25" s="30">
        <f>SUM(C25*D25)</f>
        <v>104500</v>
      </c>
      <c r="F25" s="30">
        <v>1206500</v>
      </c>
    </row>
    <row r="26" spans="1:6" ht="24" customHeight="1">
      <c r="A26" s="15">
        <v>3</v>
      </c>
      <c r="B26" s="16" t="s">
        <v>5</v>
      </c>
      <c r="C26" s="30">
        <v>104500</v>
      </c>
      <c r="D26" s="15">
        <v>1</v>
      </c>
      <c r="E26" s="30">
        <f t="shared" ref="E26:E34" si="0">SUM(C26*D26)</f>
        <v>104500</v>
      </c>
      <c r="F26" s="30">
        <v>1206500</v>
      </c>
    </row>
    <row r="27" spans="1:6" ht="26.25" customHeight="1">
      <c r="A27" s="15">
        <v>4</v>
      </c>
      <c r="B27" s="16" t="s">
        <v>8</v>
      </c>
      <c r="C27" s="30">
        <v>104500</v>
      </c>
      <c r="D27" s="15">
        <v>1.5</v>
      </c>
      <c r="E27" s="30">
        <f t="shared" si="0"/>
        <v>156750</v>
      </c>
      <c r="F27" s="30">
        <v>1809750</v>
      </c>
    </row>
    <row r="28" spans="1:6" ht="24.75" customHeight="1">
      <c r="A28" s="15">
        <v>5</v>
      </c>
      <c r="B28" s="16" t="s">
        <v>9</v>
      </c>
      <c r="C28" s="30">
        <v>104500</v>
      </c>
      <c r="D28" s="15">
        <v>1</v>
      </c>
      <c r="E28" s="30">
        <f t="shared" si="0"/>
        <v>104500</v>
      </c>
      <c r="F28" s="30">
        <v>1206500</v>
      </c>
    </row>
    <row r="29" spans="1:6" ht="23.25" customHeight="1">
      <c r="A29" s="15">
        <v>6</v>
      </c>
      <c r="B29" s="16" t="s">
        <v>6</v>
      </c>
      <c r="C29" s="30">
        <v>130952</v>
      </c>
      <c r="D29" s="15">
        <v>6.72</v>
      </c>
      <c r="E29" s="30">
        <f t="shared" si="0"/>
        <v>879997.43999999994</v>
      </c>
      <c r="F29" s="30">
        <v>10160033</v>
      </c>
    </row>
    <row r="30" spans="1:6" ht="27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.75" customHeight="1">
      <c r="A31" s="15">
        <v>8</v>
      </c>
      <c r="B31" s="16" t="s">
        <v>11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5.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10" ht="27.75" customHeight="1">
      <c r="A33" s="15">
        <v>10</v>
      </c>
      <c r="B33" s="16" t="s">
        <v>19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10" ht="32.25" customHeight="1">
      <c r="A34" s="15">
        <v>11</v>
      </c>
      <c r="B34" s="16" t="s">
        <v>7</v>
      </c>
      <c r="C34" s="30">
        <v>102630</v>
      </c>
      <c r="D34" s="15">
        <v>6</v>
      </c>
      <c r="E34" s="30">
        <f t="shared" si="0"/>
        <v>615780</v>
      </c>
      <c r="F34" s="30">
        <v>7109460</v>
      </c>
    </row>
    <row r="35" spans="1:10" ht="29.25" customHeight="1">
      <c r="A35" s="15"/>
      <c r="B35" s="31" t="s">
        <v>101</v>
      </c>
      <c r="C35" s="33"/>
      <c r="D35" s="33">
        <f>SUM(D24:D34)</f>
        <v>21.72</v>
      </c>
      <c r="E35" s="32">
        <f>SUM(E24:E34)</f>
        <v>2446232.44</v>
      </c>
      <c r="F35" s="32">
        <f>SUM(F24:F34)</f>
        <v>28242928</v>
      </c>
    </row>
    <row r="36" spans="1:10" ht="29.25" customHeight="1">
      <c r="A36" s="38"/>
      <c r="B36" s="40"/>
      <c r="C36" s="39"/>
      <c r="D36" s="39"/>
      <c r="E36" s="41"/>
      <c r="F36" s="41"/>
    </row>
    <row r="37" spans="1:10" ht="29.25" customHeight="1">
      <c r="A37" s="38"/>
      <c r="B37" s="68" t="s">
        <v>106</v>
      </c>
      <c r="C37" s="68"/>
      <c r="D37" s="68"/>
      <c r="E37" s="68"/>
      <c r="F37" s="68"/>
      <c r="J37" s="44"/>
    </row>
    <row r="38" spans="1:10" ht="29.25" customHeight="1">
      <c r="A38" s="38"/>
      <c r="B38" s="68"/>
      <c r="C38" s="68"/>
      <c r="D38" s="68"/>
      <c r="E38" s="68"/>
      <c r="F38" s="68"/>
      <c r="J38" s="44"/>
    </row>
    <row r="39" spans="1:10" ht="21.75" customHeight="1">
      <c r="A39" s="38"/>
      <c r="B39" s="40"/>
      <c r="C39" s="39"/>
      <c r="D39" s="39"/>
      <c r="E39" s="41"/>
      <c r="F39" s="41"/>
    </row>
    <row r="40" spans="1:10" ht="24.75" customHeight="1">
      <c r="A40" s="38"/>
      <c r="B40" s="63" t="s">
        <v>112</v>
      </c>
      <c r="C40" s="63"/>
      <c r="D40" s="39"/>
      <c r="E40" s="41"/>
      <c r="F40" s="41"/>
    </row>
    <row r="41" spans="1:10" ht="27.75" customHeight="1">
      <c r="A41" s="17"/>
      <c r="B41" s="17"/>
      <c r="C41" s="17"/>
      <c r="D41" s="17"/>
      <c r="E41" s="17"/>
      <c r="F41" s="8"/>
    </row>
    <row r="42" spans="1:10" ht="20.25">
      <c r="A42" s="13" t="s">
        <v>14</v>
      </c>
      <c r="B42" s="13"/>
      <c r="C42" s="13"/>
      <c r="D42" s="13"/>
      <c r="E42" s="3"/>
      <c r="F42" s="8"/>
    </row>
    <row r="43" spans="1:10" ht="20.25">
      <c r="A43" s="13" t="s">
        <v>80</v>
      </c>
      <c r="B43" s="3"/>
      <c r="C43" s="3"/>
      <c r="D43" s="3"/>
      <c r="E43" s="13" t="s">
        <v>79</v>
      </c>
      <c r="F43" s="8"/>
    </row>
    <row r="44" spans="1:10" ht="43.5" customHeight="1">
      <c r="A44" s="13"/>
      <c r="B44" s="3"/>
      <c r="C44" s="3"/>
      <c r="D44" s="3"/>
      <c r="E44" s="13"/>
      <c r="F44" s="8"/>
    </row>
    <row r="45" spans="1:10" ht="20.25">
      <c r="A45" s="13" t="s">
        <v>37</v>
      </c>
      <c r="B45" s="3"/>
      <c r="C45" s="3"/>
      <c r="D45" s="3"/>
      <c r="E45" s="13" t="s">
        <v>31</v>
      </c>
      <c r="F45" s="8"/>
    </row>
    <row r="46" spans="1:10" ht="20.25">
      <c r="A46" s="13"/>
      <c r="B46" s="3"/>
      <c r="C46" s="3"/>
      <c r="D46" s="3"/>
      <c r="E46" s="13"/>
      <c r="F46" s="8"/>
    </row>
    <row r="47" spans="1:10" ht="20.25">
      <c r="A47" s="13" t="s">
        <v>14</v>
      </c>
      <c r="B47" s="3"/>
      <c r="C47" s="3"/>
      <c r="D47" s="3"/>
      <c r="E47" s="13"/>
      <c r="F47" s="8"/>
    </row>
    <row r="48" spans="1:10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I55"/>
  <sheetViews>
    <sheetView zoomScaleSheetLayoutView="100" workbookViewId="0">
      <selection activeCell="E8" sqref="E8:F1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  <col min="9" max="9" width="9.85546875" bestFit="1" customWidth="1"/>
  </cols>
  <sheetData>
    <row r="1" spans="1:6" ht="18.75" customHeight="1">
      <c r="E1" s="61" t="s">
        <v>125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A5" s="1"/>
      <c r="B5" s="1"/>
      <c r="C5" s="1"/>
      <c r="D5" s="1"/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124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32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62</v>
      </c>
      <c r="C20" s="18">
        <v>26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66</v>
      </c>
      <c r="F23" s="14" t="s">
        <v>73</v>
      </c>
    </row>
    <row r="24" spans="1:6" ht="26.2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7.75" customHeight="1">
      <c r="A25" s="15">
        <v>2</v>
      </c>
      <c r="B25" s="16" t="s">
        <v>12</v>
      </c>
      <c r="C25" s="30">
        <v>104500</v>
      </c>
      <c r="D25" s="15">
        <v>1</v>
      </c>
      <c r="E25" s="30">
        <f>SUM(C25*D25)</f>
        <v>104500</v>
      </c>
      <c r="F25" s="30">
        <v>1206500</v>
      </c>
    </row>
    <row r="26" spans="1:6" ht="26.25" customHeight="1">
      <c r="A26" s="15">
        <v>3</v>
      </c>
      <c r="B26" s="16" t="s">
        <v>5</v>
      </c>
      <c r="C26" s="30">
        <v>104500</v>
      </c>
      <c r="D26" s="15">
        <v>1</v>
      </c>
      <c r="E26" s="30">
        <f t="shared" ref="E26:E36" si="0">SUM(C26*D26)</f>
        <v>104500</v>
      </c>
      <c r="F26" s="30">
        <v>1206500</v>
      </c>
    </row>
    <row r="27" spans="1:6" ht="27.75" customHeight="1">
      <c r="A27" s="15">
        <v>4</v>
      </c>
      <c r="B27" s="16" t="s">
        <v>8</v>
      </c>
      <c r="C27" s="30">
        <v>104500</v>
      </c>
      <c r="D27" s="15">
        <v>1.5</v>
      </c>
      <c r="E27" s="30">
        <f t="shared" si="0"/>
        <v>156750</v>
      </c>
      <c r="F27" s="30">
        <v>1809750</v>
      </c>
    </row>
    <row r="28" spans="1:6" ht="24.75" customHeight="1">
      <c r="A28" s="15">
        <v>5</v>
      </c>
      <c r="B28" s="16" t="s">
        <v>9</v>
      </c>
      <c r="C28" s="30">
        <v>104500</v>
      </c>
      <c r="D28" s="15">
        <v>1</v>
      </c>
      <c r="E28" s="30">
        <f t="shared" si="0"/>
        <v>104500</v>
      </c>
      <c r="F28" s="30">
        <v>1206500</v>
      </c>
    </row>
    <row r="29" spans="1:6" ht="22.5" customHeight="1">
      <c r="A29" s="15">
        <v>6</v>
      </c>
      <c r="B29" s="16" t="s">
        <v>6</v>
      </c>
      <c r="C29" s="30">
        <v>130952</v>
      </c>
      <c r="D29" s="15">
        <v>6.72</v>
      </c>
      <c r="E29" s="30">
        <f t="shared" si="0"/>
        <v>879997.43999999994</v>
      </c>
      <c r="F29" s="30">
        <v>10160033</v>
      </c>
    </row>
    <row r="30" spans="1:6" ht="24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" customHeight="1">
      <c r="A31" s="15">
        <v>8</v>
      </c>
      <c r="B31" s="16" t="s">
        <v>11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3.25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9" ht="24" customHeight="1">
      <c r="A33" s="15">
        <v>10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9" ht="24" customHeight="1">
      <c r="A34" s="15">
        <v>11</v>
      </c>
      <c r="B34" s="16" t="s">
        <v>75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9" ht="23.25" customHeight="1">
      <c r="A35" s="15">
        <v>12</v>
      </c>
      <c r="B35" s="16" t="s">
        <v>13</v>
      </c>
      <c r="C35" s="30">
        <v>102630</v>
      </c>
      <c r="D35" s="15">
        <v>0.25</v>
      </c>
      <c r="E35" s="30">
        <f t="shared" si="0"/>
        <v>25657.5</v>
      </c>
      <c r="F35" s="30">
        <v>296228</v>
      </c>
    </row>
    <row r="36" spans="1:9" ht="25.5" customHeight="1">
      <c r="A36" s="15">
        <v>13</v>
      </c>
      <c r="B36" s="16" t="s">
        <v>7</v>
      </c>
      <c r="C36" s="30">
        <v>102630</v>
      </c>
      <c r="D36" s="15">
        <v>6</v>
      </c>
      <c r="E36" s="30">
        <f t="shared" si="0"/>
        <v>615780</v>
      </c>
      <c r="F36" s="30">
        <v>7109460</v>
      </c>
    </row>
    <row r="37" spans="1:9" ht="27.75" customHeight="1">
      <c r="A37" s="33"/>
      <c r="B37" s="31" t="s">
        <v>101</v>
      </c>
      <c r="C37" s="32"/>
      <c r="D37" s="33">
        <f>SUM(D24:D36)</f>
        <v>22.47</v>
      </c>
      <c r="E37" s="32">
        <f>SUM(E24:E36)</f>
        <v>2523204.94</v>
      </c>
      <c r="F37" s="32">
        <f>SUM(F24:F36)</f>
        <v>29131611</v>
      </c>
    </row>
    <row r="38" spans="1:9" ht="27.75" customHeight="1">
      <c r="A38" s="39"/>
      <c r="B38" s="40"/>
      <c r="C38" s="41"/>
      <c r="D38" s="39"/>
      <c r="E38" s="41"/>
      <c r="F38" s="41"/>
    </row>
    <row r="39" spans="1:9" ht="27.75" customHeight="1">
      <c r="A39" s="39"/>
      <c r="B39" s="68" t="s">
        <v>106</v>
      </c>
      <c r="C39" s="68"/>
      <c r="D39" s="68"/>
      <c r="E39" s="68"/>
      <c r="F39" s="68"/>
      <c r="I39" s="44"/>
    </row>
    <row r="40" spans="1:9" ht="31.5" customHeight="1">
      <c r="A40" s="39"/>
      <c r="B40" s="68"/>
      <c r="C40" s="68"/>
      <c r="D40" s="68"/>
      <c r="E40" s="68"/>
      <c r="F40" s="68"/>
    </row>
    <row r="41" spans="1:9" ht="27.75" customHeight="1">
      <c r="A41" s="39"/>
      <c r="B41" s="37"/>
      <c r="C41" s="37"/>
      <c r="D41" s="37"/>
      <c r="E41" s="37"/>
      <c r="F41" s="37"/>
    </row>
    <row r="42" spans="1:9" ht="27.75" customHeight="1">
      <c r="A42" s="39"/>
      <c r="B42" s="63" t="s">
        <v>113</v>
      </c>
      <c r="C42" s="63"/>
      <c r="D42" s="37"/>
      <c r="E42" s="37"/>
      <c r="F42" s="37"/>
    </row>
    <row r="43" spans="1:9" ht="33.75" customHeight="1">
      <c r="A43" s="17"/>
      <c r="B43" s="17"/>
      <c r="C43" s="17"/>
      <c r="D43" s="17"/>
      <c r="E43" s="17"/>
      <c r="F43" s="8"/>
    </row>
    <row r="44" spans="1:9" ht="20.25">
      <c r="A44" s="13" t="s">
        <v>14</v>
      </c>
      <c r="B44" s="13"/>
      <c r="C44" s="13"/>
      <c r="D44" s="13"/>
      <c r="E44" s="3"/>
      <c r="F44" s="8"/>
    </row>
    <row r="45" spans="1:9" ht="20.25">
      <c r="A45" s="13" t="s">
        <v>80</v>
      </c>
      <c r="B45" s="3"/>
      <c r="C45" s="3"/>
      <c r="D45" s="3"/>
      <c r="E45" s="13" t="s">
        <v>79</v>
      </c>
      <c r="F45" s="8"/>
    </row>
    <row r="46" spans="1:9" ht="40.5" customHeight="1">
      <c r="A46" s="13"/>
      <c r="B46" s="3"/>
      <c r="C46" s="3"/>
      <c r="D46" s="3"/>
      <c r="E46" s="13"/>
      <c r="F46" s="8"/>
    </row>
    <row r="47" spans="1:9" ht="20.25">
      <c r="A47" s="13" t="s">
        <v>37</v>
      </c>
      <c r="B47" s="3"/>
      <c r="C47" s="3"/>
      <c r="D47" s="3"/>
      <c r="E47" s="13" t="s">
        <v>33</v>
      </c>
      <c r="F47" s="8"/>
    </row>
    <row r="48" spans="1:9" ht="20.25">
      <c r="A48" s="13"/>
      <c r="B48" s="3"/>
      <c r="C48" s="3"/>
      <c r="D48" s="3"/>
      <c r="E48" s="13"/>
      <c r="F48" s="8"/>
    </row>
    <row r="49" spans="1:6" ht="20.25">
      <c r="A49" s="13" t="s">
        <v>14</v>
      </c>
      <c r="B49" s="3"/>
      <c r="C49" s="3"/>
      <c r="D49" s="3"/>
      <c r="E49" s="13"/>
      <c r="F49" s="8"/>
    </row>
    <row r="50" spans="1:6" ht="20.25">
      <c r="A50" s="13" t="s">
        <v>15</v>
      </c>
      <c r="B50" s="3"/>
      <c r="C50" s="3"/>
      <c r="D50" s="3"/>
      <c r="E50" s="13"/>
      <c r="F50" s="8"/>
    </row>
    <row r="51" spans="1:6" ht="20.25">
      <c r="A51" s="13" t="s">
        <v>16</v>
      </c>
      <c r="B51" s="3"/>
      <c r="C51" s="3"/>
      <c r="D51" s="3"/>
      <c r="E51" s="13" t="s">
        <v>100</v>
      </c>
      <c r="F51" s="8"/>
    </row>
    <row r="52" spans="1:6">
      <c r="A52" s="8"/>
      <c r="B52" s="8"/>
      <c r="C52" s="8"/>
      <c r="D52" s="8"/>
      <c r="E52" s="8"/>
      <c r="F52" s="8"/>
    </row>
    <row r="53" spans="1:6" ht="16.5">
      <c r="A53" s="8"/>
      <c r="B53" s="8"/>
      <c r="C53" s="8"/>
      <c r="D53" s="8"/>
      <c r="E53" s="4"/>
      <c r="F53" s="8"/>
    </row>
    <row r="54" spans="1:6" ht="17.25">
      <c r="A54" s="8"/>
      <c r="B54" s="8"/>
      <c r="C54" s="8"/>
      <c r="D54" s="8"/>
      <c r="E54" s="4" t="s">
        <v>83</v>
      </c>
      <c r="F54" s="8"/>
    </row>
    <row r="55" spans="1:6">
      <c r="A55" s="8"/>
      <c r="B55" s="8"/>
      <c r="C55" s="8"/>
      <c r="D55" s="8"/>
      <c r="E55" s="8"/>
      <c r="F55" s="8"/>
    </row>
  </sheetData>
  <mergeCells count="8">
    <mergeCell ref="E1:F6"/>
    <mergeCell ref="E8:F13"/>
    <mergeCell ref="B39:F40"/>
    <mergeCell ref="B42:C42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2"/>
  <sheetViews>
    <sheetView topLeftCell="A28" zoomScaleSheetLayoutView="100" workbookViewId="0">
      <selection activeCell="B36" sqref="B36:F3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4" customWidth="1"/>
  </cols>
  <sheetData>
    <row r="1" spans="1:6" ht="18.75" customHeight="1">
      <c r="E1" s="61" t="s">
        <v>126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127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41.2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34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64</v>
      </c>
      <c r="C20" s="18">
        <v>16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6.2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12</v>
      </c>
      <c r="C25" s="30">
        <v>104500</v>
      </c>
      <c r="D25" s="15">
        <v>0.5</v>
      </c>
      <c r="E25" s="30">
        <f>SUM(C25*D25)</f>
        <v>52250</v>
      </c>
      <c r="F25" s="30">
        <v>603250</v>
      </c>
    </row>
    <row r="26" spans="1:6" ht="24.75" customHeight="1">
      <c r="A26" s="15">
        <v>3</v>
      </c>
      <c r="B26" s="16" t="s">
        <v>5</v>
      </c>
      <c r="C26" s="30">
        <v>104500</v>
      </c>
      <c r="D26" s="15">
        <v>0.5</v>
      </c>
      <c r="E26" s="30">
        <f t="shared" ref="E26:E33" si="0">SUM(C26*D26)</f>
        <v>52250</v>
      </c>
      <c r="F26" s="30">
        <v>603250</v>
      </c>
    </row>
    <row r="27" spans="1:6" ht="27" customHeight="1">
      <c r="A27" s="15">
        <v>4</v>
      </c>
      <c r="B27" s="16" t="s">
        <v>8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3.25" customHeight="1">
      <c r="A28" s="15">
        <v>5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4.75" customHeight="1">
      <c r="A29" s="15">
        <v>6</v>
      </c>
      <c r="B29" s="16" t="s">
        <v>6</v>
      </c>
      <c r="C29" s="30">
        <v>130952</v>
      </c>
      <c r="D29" s="15">
        <v>3.36</v>
      </c>
      <c r="E29" s="30">
        <f t="shared" si="0"/>
        <v>439998.71999999997</v>
      </c>
      <c r="F29" s="30">
        <v>5080016</v>
      </c>
    </row>
    <row r="30" spans="1:6" ht="24.7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.75" customHeight="1">
      <c r="A31" s="15">
        <v>8</v>
      </c>
      <c r="B31" s="16" t="s">
        <v>11</v>
      </c>
      <c r="C31" s="30">
        <v>102630</v>
      </c>
      <c r="D31" s="15">
        <v>0.5</v>
      </c>
      <c r="E31" s="30">
        <f t="shared" si="0"/>
        <v>51315</v>
      </c>
      <c r="F31" s="30">
        <v>592455</v>
      </c>
    </row>
    <row r="32" spans="1:6" ht="24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6" ht="24" customHeight="1">
      <c r="A33" s="15">
        <v>10</v>
      </c>
      <c r="B33" s="16" t="s">
        <v>7</v>
      </c>
      <c r="C33" s="30">
        <v>102630</v>
      </c>
      <c r="D33" s="15">
        <v>3</v>
      </c>
      <c r="E33" s="30">
        <f t="shared" si="0"/>
        <v>307890</v>
      </c>
      <c r="F33" s="30">
        <v>3554730</v>
      </c>
    </row>
    <row r="34" spans="1:6" ht="27" customHeight="1">
      <c r="A34" s="15"/>
      <c r="B34" s="31" t="s">
        <v>101</v>
      </c>
      <c r="C34" s="33"/>
      <c r="D34" s="33">
        <f>SUM(D24:D33)</f>
        <v>12.36</v>
      </c>
      <c r="E34" s="32">
        <f>SUM(E24:E33)</f>
        <v>1386713.72</v>
      </c>
      <c r="F34" s="32">
        <f>SUM(F24:F33)</f>
        <v>16010271</v>
      </c>
    </row>
    <row r="35" spans="1:6" ht="27" customHeight="1">
      <c r="A35" s="38"/>
      <c r="B35" s="40"/>
      <c r="C35" s="39"/>
      <c r="D35" s="39"/>
      <c r="E35" s="41"/>
      <c r="F35" s="41"/>
    </row>
    <row r="36" spans="1:6" ht="27" customHeight="1">
      <c r="A36" s="38"/>
      <c r="B36" s="68" t="s">
        <v>107</v>
      </c>
      <c r="C36" s="68"/>
      <c r="D36" s="68"/>
      <c r="E36" s="68"/>
      <c r="F36" s="68"/>
    </row>
    <row r="37" spans="1:6" ht="33" customHeight="1">
      <c r="A37" s="38"/>
      <c r="B37" s="68"/>
      <c r="C37" s="68"/>
      <c r="D37" s="68"/>
      <c r="E37" s="68"/>
      <c r="F37" s="68"/>
    </row>
    <row r="38" spans="1:6" ht="27" customHeight="1">
      <c r="A38" s="38"/>
      <c r="B38" s="37"/>
      <c r="C38" s="37"/>
      <c r="D38" s="37"/>
      <c r="E38" s="37"/>
      <c r="F38" s="37"/>
    </row>
    <row r="39" spans="1:6" ht="27" customHeight="1">
      <c r="A39" s="38"/>
      <c r="B39" s="63" t="s">
        <v>114</v>
      </c>
      <c r="C39" s="63"/>
      <c r="D39" s="37"/>
      <c r="E39" s="37"/>
      <c r="F39" s="37"/>
    </row>
    <row r="40" spans="1:6" ht="38.25" customHeight="1">
      <c r="A40" s="17"/>
      <c r="B40" s="17"/>
      <c r="C40" s="17"/>
      <c r="D40" s="17"/>
      <c r="E40" s="17"/>
      <c r="F40" s="8"/>
    </row>
    <row r="41" spans="1:6" ht="20.25">
      <c r="A41" s="13" t="s">
        <v>14</v>
      </c>
      <c r="B41" s="13"/>
      <c r="C41" s="13"/>
      <c r="D41" s="13"/>
      <c r="E41" s="3"/>
      <c r="F41" s="8"/>
    </row>
    <row r="42" spans="1:6" ht="20.25">
      <c r="A42" s="13" t="s">
        <v>80</v>
      </c>
      <c r="B42" s="3"/>
      <c r="C42" s="3"/>
      <c r="D42" s="3"/>
      <c r="E42" s="13" t="s">
        <v>79</v>
      </c>
      <c r="F42" s="8"/>
    </row>
    <row r="43" spans="1:6" ht="39" customHeight="1">
      <c r="A43" s="13"/>
      <c r="B43" s="3"/>
      <c r="C43" s="3"/>
      <c r="D43" s="3"/>
      <c r="E43" s="13"/>
      <c r="F43" s="8"/>
    </row>
    <row r="44" spans="1:6" ht="20.25">
      <c r="A44" s="13" t="s">
        <v>37</v>
      </c>
      <c r="B44" s="3"/>
      <c r="C44" s="3"/>
      <c r="D44" s="3"/>
      <c r="E44" s="13" t="s">
        <v>35</v>
      </c>
      <c r="F44" s="8"/>
    </row>
    <row r="45" spans="1:6" ht="20.25">
      <c r="A45" s="13"/>
      <c r="B45" s="3"/>
      <c r="C45" s="3"/>
      <c r="D45" s="3"/>
      <c r="E45" s="13"/>
      <c r="F45" s="8"/>
    </row>
    <row r="46" spans="1:6" ht="20.25">
      <c r="A46" s="13" t="s">
        <v>14</v>
      </c>
      <c r="B46" s="3"/>
      <c r="C46" s="3"/>
      <c r="D46" s="3"/>
      <c r="E46" s="13"/>
      <c r="F46" s="8"/>
    </row>
    <row r="47" spans="1:6" ht="20.25">
      <c r="A47" s="13" t="s">
        <v>15</v>
      </c>
      <c r="B47" s="3"/>
      <c r="C47" s="3"/>
      <c r="D47" s="3"/>
      <c r="E47" s="13"/>
      <c r="F47" s="8"/>
    </row>
    <row r="48" spans="1:6" ht="20.25">
      <c r="A48" s="13" t="s">
        <v>16</v>
      </c>
      <c r="B48" s="3"/>
      <c r="C48" s="3"/>
      <c r="D48" s="3"/>
      <c r="E48" s="13" t="s">
        <v>100</v>
      </c>
      <c r="F48" s="8"/>
    </row>
    <row r="49" spans="1:6">
      <c r="A49" s="8"/>
      <c r="B49" s="8"/>
      <c r="C49" s="8"/>
      <c r="D49" s="8"/>
      <c r="E49" s="8"/>
      <c r="F49" s="8"/>
    </row>
    <row r="50" spans="1:6" ht="16.5">
      <c r="A50" s="8"/>
      <c r="B50" s="8"/>
      <c r="C50" s="8"/>
      <c r="D50" s="8"/>
      <c r="E50" s="4"/>
      <c r="F50" s="8"/>
    </row>
    <row r="51" spans="1:6" ht="17.25">
      <c r="A51" s="8"/>
      <c r="B51" s="8"/>
      <c r="C51" s="8"/>
      <c r="D51" s="8"/>
      <c r="E51" s="4" t="s">
        <v>83</v>
      </c>
      <c r="F51" s="8"/>
    </row>
    <row r="52" spans="1:6">
      <c r="A52" s="8"/>
      <c r="B52" s="8"/>
      <c r="C52" s="8"/>
      <c r="D52" s="8"/>
      <c r="E52" s="8"/>
      <c r="F52" s="8"/>
    </row>
  </sheetData>
  <mergeCells count="8">
    <mergeCell ref="E1:F6"/>
    <mergeCell ref="E8:F13"/>
    <mergeCell ref="B36:F37"/>
    <mergeCell ref="B39:C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J53"/>
  <sheetViews>
    <sheetView zoomScaleSheetLayoutView="100" workbookViewId="0">
      <selection activeCell="D43" sqref="D43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8.75" customHeight="1">
      <c r="E1" s="61" t="s">
        <v>128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E5" s="61"/>
      <c r="F5" s="61"/>
    </row>
    <row r="6" spans="1:6" ht="17.25" customHeight="1">
      <c r="A6" s="1"/>
      <c r="B6" s="1"/>
      <c r="C6" s="1"/>
      <c r="D6" s="1"/>
      <c r="E6" s="61"/>
      <c r="F6" s="61"/>
    </row>
    <row r="7" spans="1:6" ht="18.75">
      <c r="A7" s="6"/>
      <c r="B7" s="6"/>
      <c r="C7" s="6"/>
      <c r="D7" s="8"/>
      <c r="E7" s="9"/>
      <c r="F7" s="10"/>
    </row>
    <row r="8" spans="1:6" ht="18.75" customHeight="1">
      <c r="A8" s="6"/>
      <c r="B8" s="6"/>
      <c r="C8" s="6"/>
      <c r="D8" s="8"/>
      <c r="E8" s="61" t="s">
        <v>129</v>
      </c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 customHeight="1">
      <c r="A13" s="6"/>
      <c r="B13" s="6"/>
      <c r="C13" s="6"/>
      <c r="D13" s="6"/>
      <c r="E13" s="61"/>
      <c r="F13" s="61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36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64</v>
      </c>
      <c r="C20" s="18">
        <v>16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3"/>
      <c r="F22" s="8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63</v>
      </c>
      <c r="F23" s="14" t="s">
        <v>72</v>
      </c>
    </row>
    <row r="24" spans="1:6" ht="26.2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6.25" customHeight="1">
      <c r="A25" s="15">
        <v>2</v>
      </c>
      <c r="B25" s="16" t="s">
        <v>12</v>
      </c>
      <c r="C25" s="30">
        <v>104500</v>
      </c>
      <c r="D25" s="15">
        <v>0.5</v>
      </c>
      <c r="E25" s="30">
        <f>SUM(C25*D25)</f>
        <v>52250</v>
      </c>
      <c r="F25" s="30">
        <v>603250</v>
      </c>
    </row>
    <row r="26" spans="1:6" ht="25.5" customHeight="1">
      <c r="A26" s="15">
        <v>3</v>
      </c>
      <c r="B26" s="16" t="s">
        <v>5</v>
      </c>
      <c r="C26" s="30">
        <v>104500</v>
      </c>
      <c r="D26" s="15">
        <v>0.5</v>
      </c>
      <c r="E26" s="30">
        <f t="shared" ref="E26:E34" si="0">SUM(C26*D26)</f>
        <v>52250</v>
      </c>
      <c r="F26" s="30">
        <v>603250</v>
      </c>
    </row>
    <row r="27" spans="1:6" ht="25.5" customHeight="1">
      <c r="A27" s="15">
        <v>4</v>
      </c>
      <c r="B27" s="16" t="s">
        <v>8</v>
      </c>
      <c r="C27" s="30">
        <v>104500</v>
      </c>
      <c r="D27" s="15">
        <v>0.75</v>
      </c>
      <c r="E27" s="30">
        <f t="shared" si="0"/>
        <v>78375</v>
      </c>
      <c r="F27" s="30">
        <v>904875</v>
      </c>
    </row>
    <row r="28" spans="1:6" ht="27.75" customHeight="1">
      <c r="A28" s="15">
        <v>5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4" customHeight="1">
      <c r="A29" s="15">
        <v>6</v>
      </c>
      <c r="B29" s="16" t="s">
        <v>6</v>
      </c>
      <c r="C29" s="30">
        <v>130952</v>
      </c>
      <c r="D29" s="15">
        <v>3.36</v>
      </c>
      <c r="E29" s="30">
        <f t="shared" si="0"/>
        <v>439998.71999999997</v>
      </c>
      <c r="F29" s="30">
        <v>5080016</v>
      </c>
    </row>
    <row r="30" spans="1:6" ht="26.2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6.25" customHeight="1">
      <c r="A31" s="15">
        <v>8</v>
      </c>
      <c r="B31" s="16" t="s">
        <v>11</v>
      </c>
      <c r="C31" s="30">
        <v>102630</v>
      </c>
      <c r="D31" s="15">
        <v>0.5</v>
      </c>
      <c r="E31" s="30">
        <f t="shared" si="0"/>
        <v>51315</v>
      </c>
      <c r="F31" s="30">
        <v>592455</v>
      </c>
    </row>
    <row r="32" spans="1:6" ht="27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10" ht="24.75" customHeight="1">
      <c r="A33" s="15">
        <v>10</v>
      </c>
      <c r="B33" s="16" t="s">
        <v>19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10" ht="27" customHeight="1">
      <c r="A34" s="15">
        <v>11</v>
      </c>
      <c r="B34" s="16" t="s">
        <v>7</v>
      </c>
      <c r="C34" s="30">
        <v>102630</v>
      </c>
      <c r="D34" s="15">
        <v>3</v>
      </c>
      <c r="E34" s="30">
        <f t="shared" si="0"/>
        <v>307890</v>
      </c>
      <c r="F34" s="30">
        <v>3554730</v>
      </c>
    </row>
    <row r="35" spans="1:10" ht="31.5" customHeight="1">
      <c r="A35" s="15"/>
      <c r="B35" s="31" t="s">
        <v>101</v>
      </c>
      <c r="C35" s="33"/>
      <c r="D35" s="33">
        <f>SUM(D24:D34)</f>
        <v>12.86</v>
      </c>
      <c r="E35" s="32">
        <f>SUM(E24:E34)</f>
        <v>1438028.72</v>
      </c>
      <c r="F35" s="32">
        <f>SUM(F24:F34)</f>
        <v>16602726</v>
      </c>
    </row>
    <row r="36" spans="1:10" ht="31.5" customHeight="1">
      <c r="A36" s="38"/>
      <c r="B36" s="40"/>
      <c r="C36" s="39"/>
      <c r="D36" s="39"/>
      <c r="E36" s="41"/>
      <c r="F36" s="41"/>
      <c r="J36" s="44"/>
    </row>
    <row r="37" spans="1:10" ht="31.5" customHeight="1">
      <c r="A37" s="38"/>
      <c r="B37" s="68" t="s">
        <v>107</v>
      </c>
      <c r="C37" s="68"/>
      <c r="D37" s="68"/>
      <c r="E37" s="68"/>
      <c r="F37" s="68"/>
    </row>
    <row r="38" spans="1:10" ht="31.5" customHeight="1">
      <c r="A38" s="38"/>
      <c r="B38" s="68"/>
      <c r="C38" s="68"/>
      <c r="D38" s="68"/>
      <c r="E38" s="68"/>
      <c r="F38" s="68"/>
    </row>
    <row r="39" spans="1:10" ht="31.5" customHeight="1">
      <c r="A39" s="38"/>
      <c r="B39" s="37"/>
      <c r="C39" s="37"/>
      <c r="D39" s="37"/>
      <c r="E39" s="37"/>
      <c r="F39" s="37"/>
    </row>
    <row r="40" spans="1:10" ht="31.5" customHeight="1">
      <c r="A40" s="38"/>
      <c r="B40" s="63" t="s">
        <v>130</v>
      </c>
      <c r="C40" s="63"/>
      <c r="D40" s="37"/>
      <c r="E40" s="37"/>
      <c r="F40" s="37"/>
    </row>
    <row r="41" spans="1:10" ht="31.5" customHeight="1">
      <c r="A41" s="17"/>
      <c r="B41" s="17"/>
      <c r="C41" s="17"/>
      <c r="D41" s="17"/>
      <c r="E41" s="17"/>
      <c r="F41" s="8"/>
    </row>
    <row r="42" spans="1:10" ht="20.25">
      <c r="A42" s="13" t="s">
        <v>14</v>
      </c>
      <c r="B42" s="13"/>
      <c r="C42" s="13"/>
      <c r="D42" s="13"/>
      <c r="E42" s="3"/>
      <c r="F42" s="8"/>
    </row>
    <row r="43" spans="1:10" ht="20.25">
      <c r="A43" s="13" t="s">
        <v>80</v>
      </c>
      <c r="B43" s="3"/>
      <c r="C43" s="3"/>
      <c r="D43" s="3"/>
      <c r="E43" s="13" t="s">
        <v>79</v>
      </c>
      <c r="F43" s="8"/>
    </row>
    <row r="44" spans="1:10" ht="43.5" customHeight="1">
      <c r="A44" s="13"/>
      <c r="B44" s="3"/>
      <c r="C44" s="3"/>
      <c r="D44" s="3"/>
      <c r="E44" s="13"/>
      <c r="F44" s="8"/>
    </row>
    <row r="45" spans="1:10" ht="20.25">
      <c r="A45" s="13" t="s">
        <v>37</v>
      </c>
      <c r="B45" s="3"/>
      <c r="C45" s="3"/>
      <c r="D45" s="3"/>
      <c r="E45" s="13" t="s">
        <v>78</v>
      </c>
      <c r="F45" s="8"/>
    </row>
    <row r="46" spans="1:10" ht="20.25">
      <c r="A46" s="13"/>
      <c r="B46" s="3"/>
      <c r="C46" s="3"/>
      <c r="D46" s="3"/>
      <c r="E46" s="13"/>
      <c r="F46" s="8"/>
    </row>
    <row r="47" spans="1:10" ht="20.25">
      <c r="A47" s="13" t="s">
        <v>14</v>
      </c>
      <c r="B47" s="3"/>
      <c r="C47" s="3"/>
      <c r="D47" s="3"/>
      <c r="E47" s="13"/>
      <c r="F47" s="8"/>
    </row>
    <row r="48" spans="1:10" ht="20.25">
      <c r="A48" s="13" t="s">
        <v>15</v>
      </c>
      <c r="B48" s="3"/>
      <c r="C48" s="3"/>
      <c r="D48" s="3"/>
      <c r="E48" s="13"/>
      <c r="F48" s="8"/>
    </row>
    <row r="49" spans="1:6" ht="20.25">
      <c r="A49" s="13" t="s">
        <v>16</v>
      </c>
      <c r="B49" s="3"/>
      <c r="C49" s="3"/>
      <c r="D49" s="3"/>
      <c r="E49" s="13" t="s">
        <v>100</v>
      </c>
      <c r="F49" s="8"/>
    </row>
    <row r="50" spans="1:6">
      <c r="A50" s="8"/>
      <c r="B50" s="8"/>
      <c r="C50" s="8"/>
      <c r="D50" s="8"/>
      <c r="E50" s="8"/>
      <c r="F50" s="8"/>
    </row>
    <row r="51" spans="1:6" ht="16.5">
      <c r="A51" s="8"/>
      <c r="B51" s="8"/>
      <c r="C51" s="8"/>
      <c r="D51" s="8"/>
      <c r="E51" s="4"/>
      <c r="F51" s="8"/>
    </row>
    <row r="52" spans="1:6" ht="17.25">
      <c r="A52" s="8"/>
      <c r="B52" s="8"/>
      <c r="C52" s="8"/>
      <c r="D52" s="8"/>
      <c r="E52" s="4" t="s">
        <v>83</v>
      </c>
      <c r="F52" s="8"/>
    </row>
    <row r="53" spans="1:6">
      <c r="A53" s="8"/>
      <c r="B53" s="8"/>
      <c r="C53" s="8"/>
      <c r="D53" s="8"/>
      <c r="E53" s="8"/>
      <c r="F53" s="8"/>
    </row>
  </sheetData>
  <mergeCells count="8">
    <mergeCell ref="E1:F6"/>
    <mergeCell ref="E8:F13"/>
    <mergeCell ref="B37:F38"/>
    <mergeCell ref="B40:C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I55"/>
  <sheetViews>
    <sheetView topLeftCell="A37" zoomScaleSheetLayoutView="100" workbookViewId="0">
      <selection activeCell="B38" sqref="B38:F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  <col min="9" max="9" width="9.85546875" bestFit="1" customWidth="1"/>
  </cols>
  <sheetData>
    <row r="1" spans="1:6" ht="18.75" customHeight="1">
      <c r="E1" s="61" t="s">
        <v>131</v>
      </c>
      <c r="F1" s="61"/>
    </row>
    <row r="2" spans="1:6" ht="18.75" customHeight="1">
      <c r="E2" s="61"/>
      <c r="F2" s="61"/>
    </row>
    <row r="3" spans="1:6" ht="18.75" customHeight="1">
      <c r="E3" s="61"/>
      <c r="F3" s="61"/>
    </row>
    <row r="4" spans="1:6" ht="18.75" customHeight="1">
      <c r="E4" s="61"/>
      <c r="F4" s="61"/>
    </row>
    <row r="5" spans="1:6" ht="18.75" customHeight="1">
      <c r="A5" s="1"/>
      <c r="B5" s="1"/>
      <c r="C5" s="1"/>
      <c r="D5" s="1"/>
      <c r="E5" s="61"/>
      <c r="F5" s="61"/>
    </row>
    <row r="6" spans="1:6" ht="17.25">
      <c r="A6" s="1"/>
      <c r="B6" s="1"/>
      <c r="C6" s="1"/>
      <c r="D6" s="1"/>
      <c r="E6" s="61"/>
      <c r="F6" s="61"/>
    </row>
    <row r="7" spans="1:6" ht="18.75" customHeight="1">
      <c r="A7" s="6"/>
      <c r="B7" s="6"/>
      <c r="C7" s="6"/>
      <c r="D7" s="8"/>
      <c r="E7" s="61" t="s">
        <v>132</v>
      </c>
      <c r="F7" s="61"/>
    </row>
    <row r="8" spans="1:6" ht="18.75" customHeight="1">
      <c r="A8" s="6"/>
      <c r="B8" s="6"/>
      <c r="C8" s="6"/>
      <c r="D8" s="8"/>
      <c r="E8" s="61"/>
      <c r="F8" s="61"/>
    </row>
    <row r="9" spans="1:6" ht="18.75" customHeight="1">
      <c r="A9" s="6"/>
      <c r="B9" s="6"/>
      <c r="C9" s="6"/>
      <c r="D9" s="8"/>
      <c r="E9" s="61"/>
      <c r="F9" s="61"/>
    </row>
    <row r="10" spans="1:6" ht="18.75" customHeight="1">
      <c r="A10" s="6"/>
      <c r="B10" s="6"/>
      <c r="C10" s="6"/>
      <c r="D10" s="8"/>
      <c r="E10" s="61"/>
      <c r="F10" s="61"/>
    </row>
    <row r="11" spans="1:6" ht="18.75" customHeight="1">
      <c r="A11" s="6"/>
      <c r="B11" s="6"/>
      <c r="C11" s="6"/>
      <c r="D11" s="8"/>
      <c r="E11" s="61"/>
      <c r="F11" s="61"/>
    </row>
    <row r="12" spans="1:6" ht="17.25" customHeight="1">
      <c r="A12" s="6"/>
      <c r="B12" s="6"/>
      <c r="C12" s="6"/>
      <c r="D12" s="6"/>
      <c r="E12" s="61"/>
      <c r="F12" s="61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64" t="s">
        <v>2</v>
      </c>
      <c r="B15" s="64"/>
      <c r="C15" s="64"/>
      <c r="D15" s="64"/>
      <c r="E15" s="64"/>
      <c r="F15" s="8"/>
    </row>
    <row r="16" spans="1:6" ht="20.25">
      <c r="A16" s="65" t="s">
        <v>24</v>
      </c>
      <c r="B16" s="65"/>
      <c r="C16" s="65"/>
      <c r="D16" s="65"/>
      <c r="E16" s="65"/>
      <c r="F16" s="8"/>
    </row>
    <row r="17" spans="1:6" ht="20.25">
      <c r="A17" s="65"/>
      <c r="B17" s="65"/>
      <c r="C17" s="65"/>
      <c r="D17" s="65"/>
      <c r="E17" s="65"/>
      <c r="F17" s="8"/>
    </row>
    <row r="18" spans="1:6" ht="20.25">
      <c r="A18" s="66" t="s">
        <v>38</v>
      </c>
      <c r="B18" s="66"/>
      <c r="C18" s="66"/>
      <c r="D18" s="66"/>
      <c r="E18" s="66"/>
      <c r="F18" s="8"/>
    </row>
    <row r="19" spans="1:6" ht="20.25">
      <c r="A19" s="11"/>
      <c r="B19" s="11"/>
      <c r="C19" s="12" t="s">
        <v>25</v>
      </c>
      <c r="D19" s="11"/>
      <c r="E19" s="11"/>
      <c r="F19" s="8"/>
    </row>
    <row r="20" spans="1:6" ht="20.25">
      <c r="A20" s="3"/>
      <c r="B20" s="13" t="s">
        <v>64</v>
      </c>
      <c r="C20" s="18">
        <v>22</v>
      </c>
      <c r="D20" s="3"/>
      <c r="E20" s="3"/>
      <c r="F20" s="8"/>
    </row>
    <row r="21" spans="1:6" ht="20.25">
      <c r="A21" s="13"/>
      <c r="B21" s="3"/>
      <c r="C21" s="3"/>
      <c r="D21" s="3"/>
      <c r="E21" s="3"/>
      <c r="F21" s="8"/>
    </row>
    <row r="22" spans="1:6" ht="20.25">
      <c r="A22" s="13"/>
      <c r="B22" s="3"/>
      <c r="C22" s="3"/>
      <c r="D22" s="3"/>
      <c r="E22" s="8"/>
      <c r="F22" s="3"/>
    </row>
    <row r="23" spans="1:6" ht="60.75">
      <c r="A23" s="14" t="s">
        <v>3</v>
      </c>
      <c r="B23" s="14" t="s">
        <v>26</v>
      </c>
      <c r="C23" s="14" t="s">
        <v>27</v>
      </c>
      <c r="D23" s="14" t="s">
        <v>28</v>
      </c>
      <c r="E23" s="14" t="s">
        <v>65</v>
      </c>
      <c r="F23" s="14" t="s">
        <v>71</v>
      </c>
    </row>
    <row r="24" spans="1:6" ht="28.5" customHeight="1">
      <c r="A24" s="15">
        <v>1</v>
      </c>
      <c r="B24" s="16" t="s">
        <v>4</v>
      </c>
      <c r="C24" s="30">
        <v>121000</v>
      </c>
      <c r="D24" s="15">
        <v>1</v>
      </c>
      <c r="E24" s="30">
        <f>SUM(C24*D24)</f>
        <v>121000</v>
      </c>
      <c r="F24" s="30">
        <v>1397000</v>
      </c>
    </row>
    <row r="25" spans="1:6" ht="27.75" customHeight="1">
      <c r="A25" s="15">
        <v>2</v>
      </c>
      <c r="B25" s="16" t="s">
        <v>12</v>
      </c>
      <c r="C25" s="30">
        <v>104500</v>
      </c>
      <c r="D25" s="15">
        <v>1</v>
      </c>
      <c r="E25" s="30">
        <f>SUM(C25*D25)</f>
        <v>104500</v>
      </c>
      <c r="F25" s="30">
        <v>1206500</v>
      </c>
    </row>
    <row r="26" spans="1:6" ht="26.25" customHeight="1">
      <c r="A26" s="15">
        <v>3</v>
      </c>
      <c r="B26" s="16" t="s">
        <v>5</v>
      </c>
      <c r="C26" s="30">
        <v>104500</v>
      </c>
      <c r="D26" s="15">
        <v>0.5</v>
      </c>
      <c r="E26" s="30">
        <f t="shared" ref="E26:E35" si="0">SUM(C26*D26)</f>
        <v>52250</v>
      </c>
      <c r="F26" s="30">
        <v>603250</v>
      </c>
    </row>
    <row r="27" spans="1:6" ht="27" customHeight="1">
      <c r="A27" s="15">
        <v>4</v>
      </c>
      <c r="B27" s="16" t="s">
        <v>8</v>
      </c>
      <c r="C27" s="30">
        <v>104500</v>
      </c>
      <c r="D27" s="15">
        <v>1</v>
      </c>
      <c r="E27" s="30">
        <f t="shared" si="0"/>
        <v>104500</v>
      </c>
      <c r="F27" s="30">
        <v>1206500</v>
      </c>
    </row>
    <row r="28" spans="1:6" ht="26.25" customHeight="1">
      <c r="A28" s="15">
        <v>5</v>
      </c>
      <c r="B28" s="16" t="s">
        <v>9</v>
      </c>
      <c r="C28" s="30">
        <v>104500</v>
      </c>
      <c r="D28" s="15">
        <v>0.75</v>
      </c>
      <c r="E28" s="30">
        <f t="shared" si="0"/>
        <v>78375</v>
      </c>
      <c r="F28" s="30">
        <v>904875</v>
      </c>
    </row>
    <row r="29" spans="1:6" ht="27.75" customHeight="1">
      <c r="A29" s="15">
        <v>6</v>
      </c>
      <c r="B29" s="16" t="s">
        <v>6</v>
      </c>
      <c r="C29" s="30">
        <v>130952</v>
      </c>
      <c r="D29" s="15">
        <v>4.4800000000000004</v>
      </c>
      <c r="E29" s="30">
        <f t="shared" si="0"/>
        <v>586664.96000000008</v>
      </c>
      <c r="F29" s="30">
        <v>6773355</v>
      </c>
    </row>
    <row r="30" spans="1:6" ht="26.25" customHeight="1">
      <c r="A30" s="15">
        <v>7</v>
      </c>
      <c r="B30" s="16" t="s">
        <v>10</v>
      </c>
      <c r="C30" s="30">
        <v>102630</v>
      </c>
      <c r="D30" s="15">
        <v>1</v>
      </c>
      <c r="E30" s="30">
        <f t="shared" si="0"/>
        <v>102630</v>
      </c>
      <c r="F30" s="30">
        <v>1184910</v>
      </c>
    </row>
    <row r="31" spans="1:6" ht="24" customHeight="1">
      <c r="A31" s="15">
        <v>8</v>
      </c>
      <c r="B31" s="16" t="s">
        <v>11</v>
      </c>
      <c r="C31" s="30">
        <v>102630</v>
      </c>
      <c r="D31" s="15">
        <v>1</v>
      </c>
      <c r="E31" s="30">
        <f t="shared" si="0"/>
        <v>102630</v>
      </c>
      <c r="F31" s="30">
        <v>1184910</v>
      </c>
    </row>
    <row r="32" spans="1:6" ht="24" customHeight="1">
      <c r="A32" s="15">
        <v>9</v>
      </c>
      <c r="B32" s="16" t="s">
        <v>18</v>
      </c>
      <c r="C32" s="30">
        <v>102630</v>
      </c>
      <c r="D32" s="15">
        <v>1</v>
      </c>
      <c r="E32" s="30">
        <f t="shared" si="0"/>
        <v>102630</v>
      </c>
      <c r="F32" s="30">
        <v>1184910</v>
      </c>
    </row>
    <row r="33" spans="1:9" ht="24" customHeight="1">
      <c r="A33" s="15">
        <v>10</v>
      </c>
      <c r="B33" s="16" t="s">
        <v>17</v>
      </c>
      <c r="C33" s="30">
        <v>102630</v>
      </c>
      <c r="D33" s="15">
        <v>0.5</v>
      </c>
      <c r="E33" s="30">
        <f t="shared" si="0"/>
        <v>51315</v>
      </c>
      <c r="F33" s="30">
        <v>592455</v>
      </c>
    </row>
    <row r="34" spans="1:9" ht="26.25" customHeight="1">
      <c r="A34" s="15">
        <v>11</v>
      </c>
      <c r="B34" s="16" t="s">
        <v>75</v>
      </c>
      <c r="C34" s="30">
        <v>102630</v>
      </c>
      <c r="D34" s="15">
        <v>0.5</v>
      </c>
      <c r="E34" s="30">
        <f t="shared" si="0"/>
        <v>51315</v>
      </c>
      <c r="F34" s="30">
        <v>592455</v>
      </c>
    </row>
    <row r="35" spans="1:9" ht="26.25" customHeight="1">
      <c r="A35" s="15">
        <v>12</v>
      </c>
      <c r="B35" s="16" t="s">
        <v>7</v>
      </c>
      <c r="C35" s="30">
        <v>102630</v>
      </c>
      <c r="D35" s="15">
        <v>4</v>
      </c>
      <c r="E35" s="30">
        <f t="shared" si="0"/>
        <v>410520</v>
      </c>
      <c r="F35" s="30">
        <v>4739640</v>
      </c>
    </row>
    <row r="36" spans="1:9" ht="25.5" customHeight="1">
      <c r="A36" s="15"/>
      <c r="B36" s="31" t="s">
        <v>101</v>
      </c>
      <c r="C36" s="33"/>
      <c r="D36" s="33">
        <f>SUM(D24:D35)</f>
        <v>16.73</v>
      </c>
      <c r="E36" s="32">
        <f>SUM(E24:E35)</f>
        <v>1868329.96</v>
      </c>
      <c r="F36" s="32">
        <f>SUM(F24:F35)</f>
        <v>21570760</v>
      </c>
    </row>
    <row r="37" spans="1:9" ht="25.5" customHeight="1">
      <c r="A37" s="38"/>
      <c r="B37" s="40"/>
      <c r="C37" s="39"/>
      <c r="D37" s="39"/>
      <c r="E37" s="41"/>
      <c r="F37" s="41"/>
    </row>
    <row r="38" spans="1:9" ht="25.5" customHeight="1">
      <c r="A38" s="38"/>
      <c r="B38" s="68" t="s">
        <v>104</v>
      </c>
      <c r="C38" s="68"/>
      <c r="D38" s="68"/>
      <c r="E38" s="68"/>
      <c r="F38" s="68"/>
      <c r="I38" s="44"/>
    </row>
    <row r="39" spans="1:9" ht="34.5" customHeight="1">
      <c r="A39" s="38"/>
      <c r="B39" s="68"/>
      <c r="C39" s="68"/>
      <c r="D39" s="68"/>
      <c r="E39" s="68"/>
      <c r="F39" s="68"/>
      <c r="I39" s="44"/>
    </row>
    <row r="40" spans="1:9" ht="25.5" customHeight="1">
      <c r="A40" s="38"/>
      <c r="B40" s="40"/>
      <c r="C40" s="39"/>
      <c r="D40" s="39"/>
      <c r="E40" s="41"/>
      <c r="F40" s="41"/>
    </row>
    <row r="41" spans="1:9" ht="25.5" customHeight="1">
      <c r="A41" s="38"/>
      <c r="B41" s="63" t="s">
        <v>133</v>
      </c>
      <c r="C41" s="63"/>
      <c r="D41" s="39"/>
      <c r="E41" s="41"/>
      <c r="F41" s="41"/>
    </row>
    <row r="42" spans="1:9" ht="27" customHeight="1">
      <c r="A42" s="17"/>
      <c r="B42" s="17"/>
      <c r="C42" s="17"/>
      <c r="D42" s="17"/>
      <c r="E42" s="17"/>
      <c r="F42" s="8"/>
    </row>
    <row r="43" spans="1:9" ht="20.25">
      <c r="A43" s="13" t="s">
        <v>14</v>
      </c>
      <c r="B43" s="13"/>
      <c r="C43" s="13"/>
      <c r="D43" s="13"/>
      <c r="E43" s="3"/>
      <c r="F43" s="8"/>
    </row>
    <row r="44" spans="1:9" ht="20.25">
      <c r="A44" s="13" t="s">
        <v>80</v>
      </c>
      <c r="B44" s="3"/>
      <c r="C44" s="3"/>
      <c r="D44" s="3"/>
      <c r="E44" s="13" t="s">
        <v>79</v>
      </c>
      <c r="F44" s="8"/>
    </row>
    <row r="45" spans="1:9" ht="34.5" customHeight="1">
      <c r="A45" s="13"/>
      <c r="B45" s="3"/>
      <c r="C45" s="3"/>
      <c r="D45" s="3"/>
      <c r="E45" s="13"/>
      <c r="F45" s="8"/>
    </row>
    <row r="46" spans="1:9" ht="20.25">
      <c r="A46" s="13" t="s">
        <v>37</v>
      </c>
      <c r="B46" s="3"/>
      <c r="C46" s="3"/>
      <c r="D46" s="3"/>
      <c r="E46" s="13" t="s">
        <v>39</v>
      </c>
      <c r="F46" s="8"/>
    </row>
    <row r="47" spans="1:9" ht="20.25">
      <c r="A47" s="13"/>
      <c r="B47" s="3"/>
      <c r="C47" s="3"/>
      <c r="D47" s="3"/>
      <c r="E47" s="13"/>
      <c r="F47" s="8"/>
    </row>
    <row r="48" spans="1:9" ht="20.25">
      <c r="A48" s="13" t="s">
        <v>14</v>
      </c>
      <c r="B48" s="3"/>
      <c r="C48" s="3"/>
      <c r="D48" s="3"/>
      <c r="E48" s="13"/>
      <c r="F48" s="8"/>
    </row>
    <row r="49" spans="1:6" ht="20.25">
      <c r="A49" s="13" t="s">
        <v>15</v>
      </c>
      <c r="B49" s="3"/>
      <c r="C49" s="3"/>
      <c r="D49" s="3"/>
      <c r="E49" s="13"/>
      <c r="F49" s="8"/>
    </row>
    <row r="50" spans="1:6" ht="20.25">
      <c r="A50" s="13" t="s">
        <v>16</v>
      </c>
      <c r="B50" s="3"/>
      <c r="C50" s="3"/>
      <c r="D50" s="3"/>
      <c r="E50" s="13" t="s">
        <v>100</v>
      </c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7.25">
      <c r="A53" s="8"/>
      <c r="B53" s="8"/>
      <c r="C53" s="8"/>
      <c r="D53" s="8"/>
      <c r="E53" s="4" t="s">
        <v>83</v>
      </c>
      <c r="F53" s="8"/>
    </row>
    <row r="54" spans="1:6">
      <c r="A54" s="8"/>
      <c r="B54" s="8"/>
      <c r="C54" s="8"/>
      <c r="D54" s="8"/>
      <c r="E54" s="8"/>
      <c r="F54" s="8"/>
    </row>
    <row r="55" spans="1:6">
      <c r="A55" s="8"/>
      <c r="B55" s="8"/>
      <c r="C55" s="8"/>
      <c r="D55" s="8"/>
      <c r="E55" s="8"/>
      <c r="F55" s="8"/>
    </row>
  </sheetData>
  <mergeCells count="8">
    <mergeCell ref="E7:F12"/>
    <mergeCell ref="E1:F6"/>
    <mergeCell ref="B38:F39"/>
    <mergeCell ref="B41:C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 (2)</vt:lpstr>
      <vt:lpstr>ծիածան (2)</vt:lpstr>
      <vt:lpstr>թոռնիկ Մանուշակ</vt:lpstr>
      <vt:lpstr>ժպիտ  խունբ</vt:lpstr>
      <vt:lpstr>Լուսաստղիկ (2)</vt:lpstr>
      <vt:lpstr>Արձագանք (2)</vt:lpstr>
      <vt:lpstr>Լիլիթ (2)</vt:lpstr>
      <vt:lpstr>Նանուլիկ (2)</vt:lpstr>
      <vt:lpstr>Լիանա (2)</vt:lpstr>
      <vt:lpstr>Արևիկ (2)</vt:lpstr>
      <vt:lpstr>Արարատ (2)</vt:lpstr>
      <vt:lpstr>Գոհար (2)</vt:lpstr>
      <vt:lpstr>Փարոս (2)</vt:lpstr>
      <vt:lpstr>Անի պարտեզ (2)</vt:lpstr>
      <vt:lpstr>Կարմիր գլխարկ (2)</vt:lpstr>
      <vt:lpstr>Հենզել և Գրետել (2)</vt:lpstr>
      <vt:lpstr>Սուրբ Մարիամ (2)</vt:lpstr>
      <vt:lpstr>Գյումրու մանկիկ (2)</vt:lpstr>
      <vt:lpstr>Էյլիթիա (2)</vt:lpstr>
      <vt:lpstr>Ձյունիկ (2)</vt:lpstr>
      <vt:lpstr>Հուսո առագաստ (2)</vt:lpstr>
      <vt:lpstr>Երազանք (2)</vt:lpstr>
      <vt:lpstr>Անուլիկ (2)</vt:lpstr>
      <vt:lpstr>Զանգակ (2)</vt:lpstr>
      <vt:lpstr>Лист1</vt:lpstr>
      <vt:lpstr>'Անի պարտեզ (2)'!Область_печати</vt:lpstr>
      <vt:lpstr>'Անուլիկ (2)'!Область_печати</vt:lpstr>
      <vt:lpstr>'Արարատ (2)'!Область_печати</vt:lpstr>
      <vt:lpstr>'Արևիկ (2)'!Область_печати</vt:lpstr>
      <vt:lpstr>'Արձագանք (2)'!Область_печати</vt:lpstr>
      <vt:lpstr>'Գյումրու մանկիկ (2)'!Область_печати</vt:lpstr>
      <vt:lpstr>'Գոհար (2)'!Область_печати</vt:lpstr>
      <vt:lpstr>'Երազանք (2)'!Область_печати</vt:lpstr>
      <vt:lpstr>'Զանգակ (2)'!Область_печати</vt:lpstr>
      <vt:lpstr>'Էյլիթիա (2)'!Область_печати</vt:lpstr>
      <vt:lpstr>'թոռնիկ Մանուշակ'!Область_печати</vt:lpstr>
      <vt:lpstr>'ժպիտ  խունբ'!Область_печати</vt:lpstr>
      <vt:lpstr>'Լապտերիկ (2)'!Область_печати</vt:lpstr>
      <vt:lpstr>'Լիանա (2)'!Область_печати</vt:lpstr>
      <vt:lpstr>'Լիլիթ (2)'!Область_печати</vt:lpstr>
      <vt:lpstr>'Լուսաստղիկ (2)'!Область_печати</vt:lpstr>
      <vt:lpstr>'ծիածան (2)'!Область_печати</vt:lpstr>
      <vt:lpstr>'Կարմիր գլխարկ (2)'!Область_печати</vt:lpstr>
      <vt:lpstr>'Հենզել և Գրետել (2)'!Область_печати</vt:lpstr>
      <vt:lpstr>'Հուսո առագաստ (2)'!Область_печати</vt:lpstr>
      <vt:lpstr>'Ձյունիկ (2)'!Область_печати</vt:lpstr>
      <vt:lpstr>'Նանուլիկ (2)'!Область_печати</vt:lpstr>
      <vt:lpstr>'Սուրբ Մարիամ (2)'!Область_печати</vt:lpstr>
      <vt:lpstr>'Փարոս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https:/mul2.gyumricity.am/tasks/19368/oneclick/3fb4d7f1ecc89adf9a46aeed3baeb36c65f0c9d0a424cde59dcb6d6da26a6df1.xlsx?token=38631aef31b11945ea1118db195a999e</cp:keywords>
  <cp:lastModifiedBy/>
  <dcterms:created xsi:type="dcterms:W3CDTF">2006-09-16T00:00:00Z</dcterms:created>
  <dcterms:modified xsi:type="dcterms:W3CDTF">2022-06-10T06:15:19Z</dcterms:modified>
</cp:coreProperties>
</file>