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Partqer" sheetId="4" r:id="rId1"/>
    <sheet name="Лист1" sheetId="1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H95" i="4"/>
  <c r="G95"/>
  <c r="H94"/>
  <c r="G94"/>
  <c r="H91"/>
  <c r="G91"/>
  <c r="H89"/>
  <c r="G89"/>
  <c r="H86"/>
  <c r="G86"/>
  <c r="H84"/>
  <c r="G84"/>
  <c r="H82"/>
  <c r="G82"/>
  <c r="H80"/>
  <c r="G80"/>
  <c r="H78"/>
  <c r="G78"/>
  <c r="H76"/>
  <c r="G76"/>
  <c r="H74"/>
  <c r="G74"/>
  <c r="H72"/>
  <c r="G72"/>
  <c r="H69"/>
  <c r="G69"/>
  <c r="H66"/>
  <c r="G66"/>
  <c r="H63"/>
  <c r="G63"/>
  <c r="H59"/>
  <c r="G59"/>
  <c r="H50"/>
  <c r="G50"/>
  <c r="H48"/>
  <c r="G48"/>
  <c r="H45"/>
  <c r="G45"/>
  <c r="H40"/>
  <c r="G40"/>
  <c r="H32"/>
  <c r="G32"/>
  <c r="H30"/>
  <c r="G30"/>
  <c r="G28"/>
  <c r="H25"/>
  <c r="G25"/>
  <c r="H10"/>
  <c r="H9" s="1"/>
  <c r="G10"/>
  <c r="G9" s="1"/>
</calcChain>
</file>

<file path=xl/sharedStrings.xml><?xml version="1.0" encoding="utf-8"?>
<sst xmlns="http://schemas.openxmlformats.org/spreadsheetml/2006/main" count="161" uniqueCount="99">
  <si>
    <t>Համայնքի բյուջեի 2021-2022 թվականների պարտքեր կառուցվածքի համեմատականի վերաբերյալ</t>
  </si>
  <si>
    <t>(հազար դրամներով)</t>
  </si>
  <si>
    <t xml:space="preserve">  Տողի NN</t>
  </si>
  <si>
    <t>Բաժին</t>
  </si>
  <si>
    <t>Խումբ</t>
  </si>
  <si>
    <t>Դաս</t>
  </si>
  <si>
    <t>Բյուջետային ծախսերի գործառական դասակարգման բաժինների, խմբերի, դասերի և ծրագրերի, ինչպես նաև բյուջետային ծախսերի տնտեսագիտական դասակարգման հոդվածների անվանումները</t>
  </si>
  <si>
    <t>Հոդված  NN</t>
  </si>
  <si>
    <t>Հաշվարկային պարտքը առ 31.12.2021թ.</t>
  </si>
  <si>
    <t>Հաշվարկային պարտքը առ 31.12.2022թ.</t>
  </si>
  <si>
    <t xml:space="preserve">ԸՆԴԱՄԵՆԸ </t>
  </si>
  <si>
    <t>01</t>
  </si>
  <si>
    <t>1. Կառավարման մարմնի պահպանում</t>
  </si>
  <si>
    <t xml:space="preserve"> -Աշխատավարձ</t>
  </si>
  <si>
    <t>4111</t>
  </si>
  <si>
    <t xml:space="preserve"> -Էներգետիկ  ծառայություններ</t>
  </si>
  <si>
    <t>4212</t>
  </si>
  <si>
    <t xml:space="preserve"> -Կոմունալ ծառայություններ</t>
  </si>
  <si>
    <t>4213</t>
  </si>
  <si>
    <t xml:space="preserve"> -Կապի ծառայություններ</t>
  </si>
  <si>
    <t>4214</t>
  </si>
  <si>
    <t>-Արտագերատեսչական ծախսեր</t>
  </si>
  <si>
    <t>4217</t>
  </si>
  <si>
    <t xml:space="preserve"> -Տեղեկտվական ծառայություններ</t>
  </si>
  <si>
    <t>4234</t>
  </si>
  <si>
    <t xml:space="preserve"> -Ներկայացուցչական ծախսեր</t>
  </si>
  <si>
    <t>4237</t>
  </si>
  <si>
    <t xml:space="preserve"> -Ընդհանու բնույթի այլ  ծառայություններ</t>
  </si>
  <si>
    <t>4239</t>
  </si>
  <si>
    <t xml:space="preserve"> - մեքենասարքավորումների ըթացիկ նորոգում</t>
  </si>
  <si>
    <t>4252</t>
  </si>
  <si>
    <t xml:space="preserve"> -Տրանսպորտային նյութեր</t>
  </si>
  <si>
    <t>4264</t>
  </si>
  <si>
    <t xml:space="preserve"> -Հատուկ նպատակային այլ նյութեր</t>
  </si>
  <si>
    <t>4269</t>
  </si>
  <si>
    <t xml:space="preserve"> -Պարտադիր վճարներ</t>
  </si>
  <si>
    <t>4823</t>
  </si>
  <si>
    <t xml:space="preserve"> - Վարչական սարքավորումներ</t>
  </si>
  <si>
    <t>5122</t>
  </si>
  <si>
    <t xml:space="preserve"> -Շենքերի և կառույցների կապիտալ նորոգում</t>
  </si>
  <si>
    <t>1</t>
  </si>
  <si>
    <t>նախագծային աշխատանքներ</t>
  </si>
  <si>
    <t xml:space="preserve"> -Մասնագիտական  ծառայություններ</t>
  </si>
  <si>
    <t>4241</t>
  </si>
  <si>
    <t>Նախագծահետազոտական ծախսեր</t>
  </si>
  <si>
    <t>2</t>
  </si>
  <si>
    <t>Զորակոչի կազմակերպման աջակցություն</t>
  </si>
  <si>
    <t>Ընդհանուր բնույթի հանրային ծառայություն</t>
  </si>
  <si>
    <t>04</t>
  </si>
  <si>
    <t>Ճանապարհային տրանսպորտ</t>
  </si>
  <si>
    <t xml:space="preserve"> -Շենքերի և կառույցների ընթացիկ նորոգում և պահպանում</t>
  </si>
  <si>
    <t>4251*</t>
  </si>
  <si>
    <t>5134*</t>
  </si>
  <si>
    <t xml:space="preserve"> -Այլ մեքենաներ և սարքավորումներ</t>
  </si>
  <si>
    <t>05</t>
  </si>
  <si>
    <t>Աղբահանում</t>
  </si>
  <si>
    <t>Շրջակա միջավայրի պաշտպանություն (այլ դասերին չպատկանող)</t>
  </si>
  <si>
    <t>Աճեցվող ակտիվներ</t>
  </si>
  <si>
    <t>5131</t>
  </si>
  <si>
    <t>06</t>
  </si>
  <si>
    <t>Փողոցների լուսավորություն</t>
  </si>
  <si>
    <t>Բնակարանային շինարարության և կոմունալ ծառայություններ (այլ դասերին չպատկանող)</t>
  </si>
  <si>
    <t>սուբսիդիաներ ոչ պետ ոչ ֆինանսական կազմակերպություններ</t>
  </si>
  <si>
    <t>4521</t>
  </si>
  <si>
    <t>5113</t>
  </si>
  <si>
    <t>08</t>
  </si>
  <si>
    <t>Հանգստի և սպորտի ծառայություններ</t>
  </si>
  <si>
    <t>-Սուբսիդիաներ ոչ ֆինանսական պետական (համայնքային) կազմակերպություններին</t>
  </si>
  <si>
    <t>4511</t>
  </si>
  <si>
    <t>Այլ ծախսեր</t>
  </si>
  <si>
    <t>4861</t>
  </si>
  <si>
    <t>Նվիրատվություններ այլ շահութ չհետապնդող կազմակերպություններին</t>
  </si>
  <si>
    <t>4819</t>
  </si>
  <si>
    <t>8</t>
  </si>
  <si>
    <t>Գրադարաններ</t>
  </si>
  <si>
    <t>Թանգարաններ և ցոցասրահներ</t>
  </si>
  <si>
    <t>Մշակույթի տներ, ակումբներ, կենտրոններ</t>
  </si>
  <si>
    <t>Հուշարձանների և մշակույթային արժեքների վերականգնում և պահպանում</t>
  </si>
  <si>
    <t xml:space="preserve"> - Շենքերի և շինությունների կապիտալ վերանորոգում</t>
  </si>
  <si>
    <t>շենք շինությունների կառուցում</t>
  </si>
  <si>
    <t>5112</t>
  </si>
  <si>
    <t xml:space="preserve">Քաղաքական կլուսակցություններ հաս կուս </t>
  </si>
  <si>
    <t xml:space="preserve">Հանգիստ մշակույթ և կրոն(այլ դասերին չպատկանող) </t>
  </si>
  <si>
    <t>-Այլ ընթացիկ ծախսեր</t>
  </si>
  <si>
    <t>09</t>
  </si>
  <si>
    <t xml:space="preserve">Նախադպրոցական կրթություն </t>
  </si>
  <si>
    <t>9</t>
  </si>
  <si>
    <t>Կրթության տրամադրվող օժանդակ  ծառայություններ</t>
  </si>
  <si>
    <t>10</t>
  </si>
  <si>
    <t xml:space="preserve">Գյումրու սոց արտոնություններ </t>
  </si>
  <si>
    <t xml:space="preserve"> -Այլ նպաստներ բյուջեից</t>
  </si>
  <si>
    <t>Բնակարանային ապահովում</t>
  </si>
  <si>
    <t>բնակարանային նպաստներ բյուջեից</t>
  </si>
  <si>
    <t>հարազատին կորցրած անձինք</t>
  </si>
  <si>
    <t>Ընտանիքի անդամներ և զավակներ</t>
  </si>
  <si>
    <t xml:space="preserve">վարչական </t>
  </si>
  <si>
    <t>ֆոնդային</t>
  </si>
  <si>
    <t>* Ծանոթություն</t>
  </si>
  <si>
    <t xml:space="preserve">       2022 թ․-ի հաշվարկային պարտքը առ 31.12.2022թ. (վարչական մասի 64980.4 հազ․ ՀՀ դրամ և ֆոնդային մասի 261288.0 հազ․ ՀՀ դրամ) նախատեսվում է վճարել 2023 թ․-ի տարեսկզբի ազատ մնացորդի հաշվին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</si>
</sst>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000"/>
    <numFmt numFmtId="165" formatCode="0.0"/>
    <numFmt numFmtId="166" formatCode="000"/>
    <numFmt numFmtId="167" formatCode="0.0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Armenian Unicode"/>
      <family val="1"/>
    </font>
    <font>
      <b/>
      <i/>
      <sz val="10"/>
      <name val="Times Armenian Unicode"/>
      <family val="1"/>
    </font>
    <font>
      <b/>
      <sz val="10"/>
      <name val="Times Armenian Unicode"/>
      <charset val="204"/>
    </font>
    <font>
      <b/>
      <u/>
      <sz val="12"/>
      <name val="GHEA Grapalat"/>
      <family val="3"/>
    </font>
    <font>
      <b/>
      <sz val="11"/>
      <name val="GHEA Grapalat"/>
      <family val="3"/>
    </font>
    <font>
      <i/>
      <sz val="10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10"/>
      <color indexed="10"/>
      <name val="GHEA Grapalat"/>
      <family val="3"/>
    </font>
    <font>
      <b/>
      <i/>
      <sz val="10"/>
      <name val="GHEA Grapalat"/>
      <family val="3"/>
    </font>
    <font>
      <b/>
      <sz val="10"/>
      <color indexed="8"/>
      <name val="GHEA Grapalat"/>
      <family val="3"/>
    </font>
    <font>
      <b/>
      <i/>
      <u/>
      <sz val="10"/>
      <color indexed="8"/>
      <name val="GHEA Grapalat"/>
      <family val="3"/>
    </font>
    <font>
      <b/>
      <i/>
      <sz val="10"/>
      <color indexed="8"/>
      <name val="GHEA Grapalat"/>
      <family val="3"/>
    </font>
    <font>
      <b/>
      <sz val="10"/>
      <color indexed="8"/>
      <name val="Times Armenian Unicode"/>
      <charset val="1"/>
    </font>
    <font>
      <sz val="10"/>
      <color indexed="8"/>
      <name val="GHEA Grapalat"/>
      <family val="3"/>
    </font>
    <font>
      <i/>
      <sz val="10"/>
      <name val="Times Armenian Unicode"/>
      <charset val="238"/>
    </font>
    <font>
      <sz val="10"/>
      <name val="Times Armenian Unicode"/>
      <charset val="238"/>
    </font>
    <font>
      <b/>
      <sz val="10"/>
      <name val="Times Armenian Unicode"/>
    </font>
    <font>
      <sz val="10"/>
      <name val="Arial Armenian"/>
      <family val="2"/>
    </font>
    <font>
      <i/>
      <sz val="10"/>
      <color indexed="8"/>
      <name val="Times Armenian Unicode"/>
      <charset val="238"/>
    </font>
    <font>
      <b/>
      <sz val="11"/>
      <name val="Arial LatArm"/>
      <family val="2"/>
    </font>
    <font>
      <sz val="10"/>
      <name val="Arial LatArm"/>
      <family val="2"/>
    </font>
    <font>
      <sz val="8"/>
      <name val="Arial LatArm"/>
      <family val="2"/>
    </font>
    <font>
      <b/>
      <sz val="14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11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22" fillId="0" borderId="0"/>
    <xf numFmtId="0" fontId="1" fillId="0" borderId="10" applyNumberFormat="0" applyFont="0" applyFill="0" applyAlignment="0" applyProtection="0"/>
    <xf numFmtId="4" fontId="24" fillId="0" borderId="11" applyFill="0" applyProtection="0">
      <alignment horizontal="center" vertical="center"/>
    </xf>
    <xf numFmtId="0" fontId="27" fillId="0" borderId="10" applyNumberFormat="0" applyFill="0" applyProtection="0">
      <alignment horizontal="center"/>
    </xf>
    <xf numFmtId="0" fontId="25" fillId="0" borderId="11" applyNumberFormat="0" applyFill="0" applyProtection="0">
      <alignment horizontal="left" vertical="center" wrapText="1"/>
    </xf>
    <xf numFmtId="4" fontId="28" fillId="0" borderId="11" applyFill="0" applyProtection="0">
      <alignment horizontal="left" vertical="center"/>
    </xf>
    <xf numFmtId="4" fontId="26" fillId="0" borderId="12" applyFill="0" applyProtection="0">
      <alignment horizontal="right" vertical="center"/>
    </xf>
    <xf numFmtId="0" fontId="2" fillId="0" borderId="0"/>
  </cellStyleXfs>
  <cellXfs count="109">
    <xf numFmtId="0" fontId="0" fillId="0" borderId="0" xfId="0"/>
    <xf numFmtId="0" fontId="4" fillId="0" borderId="0" xfId="1" applyFont="1" applyFill="1" applyBorder="1"/>
    <xf numFmtId="164" fontId="4" fillId="0" borderId="0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vertical="top" wrapText="1"/>
    </xf>
    <xf numFmtId="165" fontId="4" fillId="0" borderId="0" xfId="1" applyNumberFormat="1" applyFont="1" applyFill="1" applyBorder="1"/>
    <xf numFmtId="0" fontId="4" fillId="0" borderId="0" xfId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/>
    </xf>
    <xf numFmtId="165" fontId="5" fillId="0" borderId="0" xfId="1" applyNumberFormat="1" applyFont="1" applyFill="1" applyBorder="1"/>
    <xf numFmtId="165" fontId="5" fillId="0" borderId="0" xfId="1" applyNumberFormat="1" applyFont="1" applyFill="1" applyBorder="1" applyAlignment="1">
      <alignment horizontal="center"/>
    </xf>
    <xf numFmtId="0" fontId="12" fillId="0" borderId="8" xfId="1" applyFont="1" applyFill="1" applyBorder="1" applyAlignment="1">
      <alignment horizontal="center" vertical="center" wrapText="1"/>
    </xf>
    <xf numFmtId="49" fontId="13" fillId="0" borderId="8" xfId="1" applyNumberFormat="1" applyFont="1" applyFill="1" applyBorder="1" applyAlignment="1">
      <alignment horizontal="center" vertical="center" wrapText="1"/>
    </xf>
    <xf numFmtId="0" fontId="13" fillId="0" borderId="8" xfId="1" applyNumberFormat="1" applyFont="1" applyFill="1" applyBorder="1" applyAlignment="1">
      <alignment horizontal="center" vertical="center" wrapText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166" fontId="9" fillId="0" borderId="8" xfId="1" applyNumberFormat="1" applyFont="1" applyFill="1" applyBorder="1" applyAlignment="1">
      <alignment horizontal="center" vertical="center" wrapText="1"/>
    </xf>
    <xf numFmtId="165" fontId="8" fillId="2" borderId="8" xfId="1" applyNumberFormat="1" applyFont="1" applyFill="1" applyBorder="1" applyAlignment="1">
      <alignment horizontal="right" wrapText="1"/>
    </xf>
    <xf numFmtId="0" fontId="5" fillId="0" borderId="0" xfId="1" applyFont="1" applyFill="1" applyBorder="1"/>
    <xf numFmtId="0" fontId="14" fillId="0" borderId="8" xfId="1" applyFont="1" applyFill="1" applyBorder="1" applyAlignment="1">
      <alignment vertical="center"/>
    </xf>
    <xf numFmtId="49" fontId="14" fillId="0" borderId="8" xfId="1" applyNumberFormat="1" applyFont="1" applyFill="1" applyBorder="1" applyAlignment="1">
      <alignment vertical="center"/>
    </xf>
    <xf numFmtId="0" fontId="14" fillId="0" borderId="8" xfId="1" applyNumberFormat="1" applyFont="1" applyFill="1" applyBorder="1" applyAlignment="1">
      <alignment vertical="center"/>
    </xf>
    <xf numFmtId="0" fontId="15" fillId="0" borderId="8" xfId="1" applyNumberFormat="1" applyFont="1" applyFill="1" applyBorder="1" applyAlignment="1">
      <alignment vertical="top" wrapText="1" readingOrder="1"/>
    </xf>
    <xf numFmtId="0" fontId="16" fillId="0" borderId="8" xfId="1" applyNumberFormat="1" applyFont="1" applyFill="1" applyBorder="1" applyAlignment="1">
      <alignment vertical="top" wrapText="1" readingOrder="1"/>
    </xf>
    <xf numFmtId="165" fontId="14" fillId="2" borderId="8" xfId="2" applyNumberFormat="1" applyFont="1" applyFill="1" applyBorder="1" applyAlignment="1">
      <alignment horizontal="right"/>
    </xf>
    <xf numFmtId="165" fontId="17" fillId="0" borderId="0" xfId="1" applyNumberFormat="1" applyFont="1" applyFill="1" applyBorder="1"/>
    <xf numFmtId="0" fontId="17" fillId="0" borderId="0" xfId="1" applyFont="1" applyFill="1" applyBorder="1"/>
    <xf numFmtId="0" fontId="11" fillId="0" borderId="8" xfId="1" applyNumberFormat="1" applyFont="1" applyFill="1" applyBorder="1" applyAlignment="1">
      <alignment horizontal="left" vertical="top" wrapText="1" readingOrder="1"/>
    </xf>
    <xf numFmtId="49" fontId="18" fillId="0" borderId="8" xfId="1" applyNumberFormat="1" applyFont="1" applyFill="1" applyBorder="1" applyAlignment="1">
      <alignment horizontal="center" vertical="center" wrapText="1"/>
    </xf>
    <xf numFmtId="165" fontId="11" fillId="2" borderId="8" xfId="1" applyNumberFormat="1" applyFont="1" applyFill="1" applyBorder="1" applyAlignment="1">
      <alignment horizontal="right" wrapText="1"/>
    </xf>
    <xf numFmtId="0" fontId="11" fillId="0" borderId="8" xfId="1" applyFont="1" applyFill="1" applyBorder="1" applyAlignment="1">
      <alignment vertical="center"/>
    </xf>
    <xf numFmtId="49" fontId="11" fillId="0" borderId="8" xfId="1" applyNumberFormat="1" applyFont="1" applyFill="1" applyBorder="1" applyAlignment="1">
      <alignment horizontal="center" vertical="center"/>
    </xf>
    <xf numFmtId="0" fontId="11" fillId="0" borderId="8" xfId="1" applyNumberFormat="1" applyFont="1" applyFill="1" applyBorder="1" applyAlignment="1">
      <alignment horizontal="center" vertical="center"/>
    </xf>
    <xf numFmtId="49" fontId="18" fillId="0" borderId="8" xfId="1" applyNumberFormat="1" applyFont="1" applyFill="1" applyBorder="1" applyAlignment="1">
      <alignment vertical="top" wrapText="1"/>
    </xf>
    <xf numFmtId="165" fontId="11" fillId="2" borderId="8" xfId="1" applyNumberFormat="1" applyFont="1" applyFill="1" applyBorder="1" applyAlignment="1">
      <alignment horizontal="right"/>
    </xf>
    <xf numFmtId="49" fontId="11" fillId="0" borderId="8" xfId="1" applyNumberFormat="1" applyFont="1" applyFill="1" applyBorder="1" applyAlignment="1">
      <alignment vertical="top" wrapText="1"/>
    </xf>
    <xf numFmtId="166" fontId="11" fillId="0" borderId="8" xfId="1" applyNumberFormat="1" applyFont="1" applyFill="1" applyBorder="1" applyAlignment="1">
      <alignment horizontal="center" vertical="top" wrapText="1"/>
    </xf>
    <xf numFmtId="49" fontId="10" fillId="0" borderId="8" xfId="1" applyNumberFormat="1" applyFont="1" applyFill="1" applyBorder="1" applyAlignment="1">
      <alignment horizontal="center" vertical="center"/>
    </xf>
    <xf numFmtId="0" fontId="10" fillId="0" borderId="8" xfId="1" applyNumberFormat="1" applyFont="1" applyFill="1" applyBorder="1" applyAlignment="1">
      <alignment horizontal="center" vertical="center"/>
    </xf>
    <xf numFmtId="49" fontId="10" fillId="0" borderId="8" xfId="1" applyNumberFormat="1" applyFont="1" applyFill="1" applyBorder="1" applyAlignment="1">
      <alignment vertical="top" wrapText="1"/>
    </xf>
    <xf numFmtId="166" fontId="10" fillId="0" borderId="8" xfId="1" applyNumberFormat="1" applyFont="1" applyFill="1" applyBorder="1" applyAlignment="1">
      <alignment horizontal="center" vertical="top" wrapText="1"/>
    </xf>
    <xf numFmtId="165" fontId="10" fillId="2" borderId="8" xfId="1" applyNumberFormat="1" applyFont="1" applyFill="1" applyBorder="1" applyAlignment="1">
      <alignment horizontal="right"/>
    </xf>
    <xf numFmtId="0" fontId="10" fillId="0" borderId="8" xfId="1" applyNumberFormat="1" applyFont="1" applyFill="1" applyBorder="1" applyAlignment="1">
      <alignment horizontal="left" vertical="top" wrapText="1" readingOrder="1"/>
    </xf>
    <xf numFmtId="49" fontId="14" fillId="0" borderId="8" xfId="1" applyNumberFormat="1" applyFont="1" applyFill="1" applyBorder="1" applyAlignment="1">
      <alignment horizontal="center" vertical="center" wrapText="1"/>
    </xf>
    <xf numFmtId="49" fontId="14" fillId="0" borderId="8" xfId="1" applyNumberFormat="1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>
      <alignment horizontal="left" vertical="top" wrapText="1" readingOrder="1"/>
    </xf>
    <xf numFmtId="0" fontId="14" fillId="0" borderId="8" xfId="1" applyFont="1" applyFill="1" applyBorder="1" applyAlignment="1">
      <alignment horizontal="center" vertical="top" wrapText="1"/>
    </xf>
    <xf numFmtId="165" fontId="14" fillId="0" borderId="8" xfId="1" applyNumberFormat="1" applyFont="1" applyFill="1" applyBorder="1" applyAlignment="1">
      <alignment horizontal="right" wrapText="1"/>
    </xf>
    <xf numFmtId="165" fontId="18" fillId="0" borderId="8" xfId="1" applyNumberFormat="1" applyFont="1" applyFill="1" applyBorder="1" applyAlignment="1">
      <alignment horizontal="right" wrapText="1"/>
    </xf>
    <xf numFmtId="0" fontId="19" fillId="0" borderId="0" xfId="1" applyFont="1" applyFill="1" applyBorder="1"/>
    <xf numFmtId="167" fontId="19" fillId="0" borderId="0" xfId="1" applyNumberFormat="1" applyFont="1" applyFill="1" applyBorder="1"/>
    <xf numFmtId="165" fontId="19" fillId="0" borderId="0" xfId="1" applyNumberFormat="1" applyFont="1" applyFill="1" applyBorder="1"/>
    <xf numFmtId="0" fontId="11" fillId="0" borderId="8" xfId="1" applyFont="1" applyFill="1" applyBorder="1" applyAlignment="1">
      <alignment horizontal="center" vertical="top" wrapText="1"/>
    </xf>
    <xf numFmtId="165" fontId="10" fillId="0" borderId="8" xfId="1" applyNumberFormat="1" applyFont="1" applyFill="1" applyBorder="1" applyAlignment="1">
      <alignment horizontal="right" wrapText="1"/>
    </xf>
    <xf numFmtId="0" fontId="20" fillId="0" borderId="0" xfId="1" applyFont="1" applyFill="1" applyBorder="1"/>
    <xf numFmtId="165" fontId="20" fillId="0" borderId="0" xfId="1" applyNumberFormat="1" applyFont="1" applyFill="1" applyBorder="1"/>
    <xf numFmtId="49" fontId="11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8" xfId="1" applyNumberFormat="1" applyFont="1" applyFill="1" applyBorder="1" applyAlignment="1">
      <alignment horizontal="right" wrapText="1"/>
    </xf>
    <xf numFmtId="2" fontId="11" fillId="2" borderId="9" xfId="1" applyNumberFormat="1" applyFont="1" applyFill="1" applyBorder="1" applyAlignment="1">
      <alignment horizontal="right" wrapText="1"/>
    </xf>
    <xf numFmtId="0" fontId="21" fillId="0" borderId="0" xfId="1" applyFont="1" applyFill="1" applyBorder="1"/>
    <xf numFmtId="165" fontId="11" fillId="2" borderId="9" xfId="1" applyNumberFormat="1" applyFont="1" applyFill="1" applyBorder="1" applyAlignment="1">
      <alignment horizontal="right" wrapText="1"/>
    </xf>
    <xf numFmtId="0" fontId="10" fillId="0" borderId="8" xfId="1" applyFont="1" applyFill="1" applyBorder="1" applyAlignment="1">
      <alignment horizontal="center" vertical="top" wrapText="1"/>
    </xf>
    <xf numFmtId="165" fontId="10" fillId="0" borderId="9" xfId="1" applyNumberFormat="1" applyFont="1" applyFill="1" applyBorder="1" applyAlignment="1">
      <alignment horizontal="right" wrapText="1"/>
    </xf>
    <xf numFmtId="0" fontId="10" fillId="0" borderId="8" xfId="1" applyFont="1" applyFill="1" applyBorder="1" applyAlignment="1">
      <alignment vertical="center"/>
    </xf>
    <xf numFmtId="49" fontId="11" fillId="0" borderId="8" xfId="3" applyNumberFormat="1" applyFont="1" applyFill="1" applyBorder="1" applyAlignment="1" applyProtection="1">
      <alignment horizontal="center" vertical="top"/>
    </xf>
    <xf numFmtId="165" fontId="10" fillId="2" borderId="8" xfId="1" applyNumberFormat="1" applyFont="1" applyFill="1" applyBorder="1" applyAlignment="1">
      <alignment horizontal="right" wrapText="1"/>
    </xf>
    <xf numFmtId="0" fontId="18" fillId="0" borderId="8" xfId="1" applyFont="1" applyFill="1" applyBorder="1" applyAlignment="1">
      <alignment vertical="center"/>
    </xf>
    <xf numFmtId="0" fontId="18" fillId="0" borderId="8" xfId="1" applyFont="1" applyFill="1" applyBorder="1" applyAlignment="1">
      <alignment horizontal="center" vertical="top" wrapText="1"/>
    </xf>
    <xf numFmtId="0" fontId="23" fillId="0" borderId="0" xfId="1" applyFont="1" applyFill="1" applyBorder="1"/>
    <xf numFmtId="49" fontId="11" fillId="0" borderId="8" xfId="1" applyNumberFormat="1" applyFont="1" applyFill="1" applyBorder="1" applyAlignment="1">
      <alignment horizontal="center" vertical="top" wrapText="1"/>
    </xf>
    <xf numFmtId="49" fontId="10" fillId="0" borderId="8" xfId="1" applyNumberFormat="1" applyFont="1" applyFill="1" applyBorder="1" applyAlignment="1">
      <alignment horizontal="center" vertical="top" wrapText="1"/>
    </xf>
    <xf numFmtId="49" fontId="11" fillId="0" borderId="8" xfId="1" applyNumberFormat="1" applyFont="1" applyFill="1" applyBorder="1" applyAlignment="1">
      <alignment horizontal="left" vertical="top" wrapText="1" readingOrder="1"/>
    </xf>
    <xf numFmtId="166" fontId="13" fillId="0" borderId="8" xfId="1" applyNumberFormat="1" applyFont="1" applyFill="1" applyBorder="1" applyAlignment="1">
      <alignment horizontal="center" vertical="top" wrapText="1"/>
    </xf>
    <xf numFmtId="49" fontId="18" fillId="0" borderId="8" xfId="1" applyNumberFormat="1" applyFont="1" applyFill="1" applyBorder="1" applyAlignment="1">
      <alignment horizontal="center" vertical="center"/>
    </xf>
    <xf numFmtId="0" fontId="18" fillId="0" borderId="8" xfId="1" applyNumberFormat="1" applyFont="1" applyFill="1" applyBorder="1" applyAlignment="1">
      <alignment horizontal="center" vertical="center"/>
    </xf>
    <xf numFmtId="49" fontId="14" fillId="0" borderId="8" xfId="1" applyNumberFormat="1" applyFont="1" applyFill="1" applyBorder="1" applyAlignment="1">
      <alignment vertical="top" wrapText="1"/>
    </xf>
    <xf numFmtId="165" fontId="13" fillId="2" borderId="8" xfId="1" applyNumberFormat="1" applyFont="1" applyFill="1" applyBorder="1" applyAlignment="1">
      <alignment horizontal="right" wrapText="1"/>
    </xf>
    <xf numFmtId="164" fontId="4" fillId="0" borderId="8" xfId="1" applyNumberFormat="1" applyFont="1" applyFill="1" applyBorder="1" applyAlignment="1">
      <alignment horizontal="center" vertical="top"/>
    </xf>
    <xf numFmtId="0" fontId="5" fillId="0" borderId="8" xfId="1" applyFont="1" applyFill="1" applyBorder="1" applyAlignment="1">
      <alignment horizontal="center" vertical="top"/>
    </xf>
    <xf numFmtId="0" fontId="4" fillId="0" borderId="8" xfId="1" applyFont="1" applyFill="1" applyBorder="1" applyAlignment="1">
      <alignment horizontal="center" vertical="top"/>
    </xf>
    <xf numFmtId="0" fontId="4" fillId="0" borderId="8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center" vertical="top" wrapText="1"/>
    </xf>
    <xf numFmtId="0" fontId="4" fillId="2" borderId="0" xfId="1" applyFont="1" applyFill="1" applyBorder="1" applyAlignment="1">
      <alignment horizontal="right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0" fillId="0" borderId="6" xfId="1" applyNumberFormat="1" applyFont="1" applyFill="1" applyBorder="1" applyAlignment="1">
      <alignment horizontal="center" vertical="center" wrapText="1" readingOrder="1"/>
    </xf>
    <xf numFmtId="0" fontId="4" fillId="0" borderId="0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center" vertical="center" textRotation="90" wrapText="1"/>
    </xf>
    <xf numFmtId="0" fontId="10" fillId="0" borderId="4" xfId="1" applyFont="1" applyFill="1" applyBorder="1" applyAlignment="1">
      <alignment horizontal="center" vertical="center" textRotation="90" wrapText="1"/>
    </xf>
    <xf numFmtId="0" fontId="10" fillId="0" borderId="6" xfId="1" applyFont="1" applyFill="1" applyBorder="1" applyAlignment="1">
      <alignment horizontal="center" vertical="center" textRotation="90" wrapText="1"/>
    </xf>
    <xf numFmtId="166" fontId="10" fillId="0" borderId="2" xfId="1" applyNumberFormat="1" applyFont="1" applyFill="1" applyBorder="1" applyAlignment="1">
      <alignment horizontal="center" vertical="center" textRotation="90" wrapText="1"/>
    </xf>
    <xf numFmtId="166" fontId="10" fillId="0" borderId="4" xfId="1" applyNumberFormat="1" applyFont="1" applyFill="1" applyBorder="1" applyAlignment="1">
      <alignment horizontal="center" vertical="center" textRotation="90" wrapText="1"/>
    </xf>
    <xf numFmtId="166" fontId="10" fillId="0" borderId="6" xfId="1" applyNumberFormat="1" applyFont="1" applyFill="1" applyBorder="1" applyAlignment="1">
      <alignment horizontal="center" vertical="center" textRotation="90" wrapText="1"/>
    </xf>
    <xf numFmtId="166" fontId="10" fillId="0" borderId="3" xfId="1" applyNumberFormat="1" applyFont="1" applyFill="1" applyBorder="1" applyAlignment="1">
      <alignment horizontal="center" vertical="center" textRotation="90" wrapText="1"/>
    </xf>
    <xf numFmtId="166" fontId="10" fillId="0" borderId="5" xfId="1" applyNumberFormat="1" applyFont="1" applyFill="1" applyBorder="1" applyAlignment="1">
      <alignment horizontal="center" vertical="center" textRotation="90" wrapText="1"/>
    </xf>
    <xf numFmtId="166" fontId="10" fillId="0" borderId="7" xfId="1" applyNumberFormat="1" applyFont="1" applyFill="1" applyBorder="1" applyAlignment="1">
      <alignment horizontal="center" vertical="center" textRotation="90" wrapText="1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/>
    </xf>
    <xf numFmtId="0" fontId="9" fillId="0" borderId="1" xfId="1" applyFont="1" applyFill="1" applyBorder="1" applyAlignment="1">
      <alignment horizontal="right"/>
    </xf>
  </cellXfs>
  <cellStyles count="11">
    <cellStyle name="bckgrnd_900" xfId="4"/>
    <cellStyle name="cntr_arm10_BldBord_900" xfId="5"/>
    <cellStyle name="cntrBtm_arm10bld_900" xfId="6"/>
    <cellStyle name="left_arm10_BordWW_900" xfId="7"/>
    <cellStyle name="Lft_arm10_Brd_900" xfId="8"/>
    <cellStyle name="Normal_budget_last" xfId="3"/>
    <cellStyle name="rgt_arm10_BordGrey_900" xfId="9"/>
    <cellStyle name="Обычный" xfId="0" builtinId="0"/>
    <cellStyle name="Обычный 2" xfId="1"/>
    <cellStyle name="Обычный 3" xfId="10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0"/>
  <sheetViews>
    <sheetView tabSelected="1" view="pageBreakPreview" topLeftCell="B1" zoomScale="60" zoomScaleNormal="115" workbookViewId="0">
      <selection activeCell="B99" sqref="B99"/>
    </sheetView>
  </sheetViews>
  <sheetFormatPr defaultRowHeight="13.5"/>
  <cols>
    <col min="1" max="1" width="6.140625" style="1" hidden="1" customWidth="1"/>
    <col min="2" max="2" width="3.42578125" style="2" customWidth="1"/>
    <col min="3" max="3" width="3.28515625" style="3" customWidth="1"/>
    <col min="4" max="4" width="2.85546875" style="4" customWidth="1"/>
    <col min="5" max="5" width="41.42578125" style="5" customWidth="1"/>
    <col min="6" max="6" width="8" style="90" customWidth="1"/>
    <col min="7" max="8" width="15.85546875" style="91" customWidth="1"/>
    <col min="9" max="9" width="9.7109375" style="1" bestFit="1" customWidth="1"/>
    <col min="10" max="10" width="10.140625" style="1" bestFit="1" customWidth="1"/>
    <col min="11" max="12" width="9.7109375" style="1" bestFit="1" customWidth="1"/>
    <col min="13" max="14" width="11.140625" style="1" bestFit="1" customWidth="1"/>
    <col min="15" max="15" width="11" style="1" bestFit="1" customWidth="1"/>
    <col min="16" max="16" width="10.5703125" style="1" bestFit="1" customWidth="1"/>
    <col min="17" max="256" width="9.140625" style="1"/>
    <col min="257" max="257" width="0" style="1" hidden="1" customWidth="1"/>
    <col min="258" max="258" width="3.42578125" style="1" customWidth="1"/>
    <col min="259" max="259" width="3.28515625" style="1" customWidth="1"/>
    <col min="260" max="260" width="2.85546875" style="1" customWidth="1"/>
    <col min="261" max="261" width="41.42578125" style="1" customWidth="1"/>
    <col min="262" max="262" width="8" style="1" customWidth="1"/>
    <col min="263" max="264" width="15.85546875" style="1" customWidth="1"/>
    <col min="265" max="265" width="9.7109375" style="1" bestFit="1" customWidth="1"/>
    <col min="266" max="266" width="10.140625" style="1" bestFit="1" customWidth="1"/>
    <col min="267" max="268" width="9.7109375" style="1" bestFit="1" customWidth="1"/>
    <col min="269" max="270" width="11.140625" style="1" bestFit="1" customWidth="1"/>
    <col min="271" max="271" width="11" style="1" bestFit="1" customWidth="1"/>
    <col min="272" max="272" width="10.5703125" style="1" bestFit="1" customWidth="1"/>
    <col min="273" max="512" width="9.140625" style="1"/>
    <col min="513" max="513" width="0" style="1" hidden="1" customWidth="1"/>
    <col min="514" max="514" width="3.42578125" style="1" customWidth="1"/>
    <col min="515" max="515" width="3.28515625" style="1" customWidth="1"/>
    <col min="516" max="516" width="2.85546875" style="1" customWidth="1"/>
    <col min="517" max="517" width="41.42578125" style="1" customWidth="1"/>
    <col min="518" max="518" width="8" style="1" customWidth="1"/>
    <col min="519" max="520" width="15.85546875" style="1" customWidth="1"/>
    <col min="521" max="521" width="9.7109375" style="1" bestFit="1" customWidth="1"/>
    <col min="522" max="522" width="10.140625" style="1" bestFit="1" customWidth="1"/>
    <col min="523" max="524" width="9.7109375" style="1" bestFit="1" customWidth="1"/>
    <col min="525" max="526" width="11.140625" style="1" bestFit="1" customWidth="1"/>
    <col min="527" max="527" width="11" style="1" bestFit="1" customWidth="1"/>
    <col min="528" max="528" width="10.5703125" style="1" bestFit="1" customWidth="1"/>
    <col min="529" max="768" width="9.140625" style="1"/>
    <col min="769" max="769" width="0" style="1" hidden="1" customWidth="1"/>
    <col min="770" max="770" width="3.42578125" style="1" customWidth="1"/>
    <col min="771" max="771" width="3.28515625" style="1" customWidth="1"/>
    <col min="772" max="772" width="2.85546875" style="1" customWidth="1"/>
    <col min="773" max="773" width="41.42578125" style="1" customWidth="1"/>
    <col min="774" max="774" width="8" style="1" customWidth="1"/>
    <col min="775" max="776" width="15.85546875" style="1" customWidth="1"/>
    <col min="777" max="777" width="9.7109375" style="1" bestFit="1" customWidth="1"/>
    <col min="778" max="778" width="10.140625" style="1" bestFit="1" customWidth="1"/>
    <col min="779" max="780" width="9.7109375" style="1" bestFit="1" customWidth="1"/>
    <col min="781" max="782" width="11.140625" style="1" bestFit="1" customWidth="1"/>
    <col min="783" max="783" width="11" style="1" bestFit="1" customWidth="1"/>
    <col min="784" max="784" width="10.5703125" style="1" bestFit="1" customWidth="1"/>
    <col min="785" max="1024" width="9.140625" style="1"/>
    <col min="1025" max="1025" width="0" style="1" hidden="1" customWidth="1"/>
    <col min="1026" max="1026" width="3.42578125" style="1" customWidth="1"/>
    <col min="1027" max="1027" width="3.28515625" style="1" customWidth="1"/>
    <col min="1028" max="1028" width="2.85546875" style="1" customWidth="1"/>
    <col min="1029" max="1029" width="41.42578125" style="1" customWidth="1"/>
    <col min="1030" max="1030" width="8" style="1" customWidth="1"/>
    <col min="1031" max="1032" width="15.85546875" style="1" customWidth="1"/>
    <col min="1033" max="1033" width="9.7109375" style="1" bestFit="1" customWidth="1"/>
    <col min="1034" max="1034" width="10.140625" style="1" bestFit="1" customWidth="1"/>
    <col min="1035" max="1036" width="9.7109375" style="1" bestFit="1" customWidth="1"/>
    <col min="1037" max="1038" width="11.140625" style="1" bestFit="1" customWidth="1"/>
    <col min="1039" max="1039" width="11" style="1" bestFit="1" customWidth="1"/>
    <col min="1040" max="1040" width="10.5703125" style="1" bestFit="1" customWidth="1"/>
    <col min="1041" max="1280" width="9.140625" style="1"/>
    <col min="1281" max="1281" width="0" style="1" hidden="1" customWidth="1"/>
    <col min="1282" max="1282" width="3.42578125" style="1" customWidth="1"/>
    <col min="1283" max="1283" width="3.28515625" style="1" customWidth="1"/>
    <col min="1284" max="1284" width="2.85546875" style="1" customWidth="1"/>
    <col min="1285" max="1285" width="41.42578125" style="1" customWidth="1"/>
    <col min="1286" max="1286" width="8" style="1" customWidth="1"/>
    <col min="1287" max="1288" width="15.85546875" style="1" customWidth="1"/>
    <col min="1289" max="1289" width="9.7109375" style="1" bestFit="1" customWidth="1"/>
    <col min="1290" max="1290" width="10.140625" style="1" bestFit="1" customWidth="1"/>
    <col min="1291" max="1292" width="9.7109375" style="1" bestFit="1" customWidth="1"/>
    <col min="1293" max="1294" width="11.140625" style="1" bestFit="1" customWidth="1"/>
    <col min="1295" max="1295" width="11" style="1" bestFit="1" customWidth="1"/>
    <col min="1296" max="1296" width="10.5703125" style="1" bestFit="1" customWidth="1"/>
    <col min="1297" max="1536" width="9.140625" style="1"/>
    <col min="1537" max="1537" width="0" style="1" hidden="1" customWidth="1"/>
    <col min="1538" max="1538" width="3.42578125" style="1" customWidth="1"/>
    <col min="1539" max="1539" width="3.28515625" style="1" customWidth="1"/>
    <col min="1540" max="1540" width="2.85546875" style="1" customWidth="1"/>
    <col min="1541" max="1541" width="41.42578125" style="1" customWidth="1"/>
    <col min="1542" max="1542" width="8" style="1" customWidth="1"/>
    <col min="1543" max="1544" width="15.85546875" style="1" customWidth="1"/>
    <col min="1545" max="1545" width="9.7109375" style="1" bestFit="1" customWidth="1"/>
    <col min="1546" max="1546" width="10.140625" style="1" bestFit="1" customWidth="1"/>
    <col min="1547" max="1548" width="9.7109375" style="1" bestFit="1" customWidth="1"/>
    <col min="1549" max="1550" width="11.140625" style="1" bestFit="1" customWidth="1"/>
    <col min="1551" max="1551" width="11" style="1" bestFit="1" customWidth="1"/>
    <col min="1552" max="1552" width="10.5703125" style="1" bestFit="1" customWidth="1"/>
    <col min="1553" max="1792" width="9.140625" style="1"/>
    <col min="1793" max="1793" width="0" style="1" hidden="1" customWidth="1"/>
    <col min="1794" max="1794" width="3.42578125" style="1" customWidth="1"/>
    <col min="1795" max="1795" width="3.28515625" style="1" customWidth="1"/>
    <col min="1796" max="1796" width="2.85546875" style="1" customWidth="1"/>
    <col min="1797" max="1797" width="41.42578125" style="1" customWidth="1"/>
    <col min="1798" max="1798" width="8" style="1" customWidth="1"/>
    <col min="1799" max="1800" width="15.85546875" style="1" customWidth="1"/>
    <col min="1801" max="1801" width="9.7109375" style="1" bestFit="1" customWidth="1"/>
    <col min="1802" max="1802" width="10.140625" style="1" bestFit="1" customWidth="1"/>
    <col min="1803" max="1804" width="9.7109375" style="1" bestFit="1" customWidth="1"/>
    <col min="1805" max="1806" width="11.140625" style="1" bestFit="1" customWidth="1"/>
    <col min="1807" max="1807" width="11" style="1" bestFit="1" customWidth="1"/>
    <col min="1808" max="1808" width="10.5703125" style="1" bestFit="1" customWidth="1"/>
    <col min="1809" max="2048" width="9.140625" style="1"/>
    <col min="2049" max="2049" width="0" style="1" hidden="1" customWidth="1"/>
    <col min="2050" max="2050" width="3.42578125" style="1" customWidth="1"/>
    <col min="2051" max="2051" width="3.28515625" style="1" customWidth="1"/>
    <col min="2052" max="2052" width="2.85546875" style="1" customWidth="1"/>
    <col min="2053" max="2053" width="41.42578125" style="1" customWidth="1"/>
    <col min="2054" max="2054" width="8" style="1" customWidth="1"/>
    <col min="2055" max="2056" width="15.85546875" style="1" customWidth="1"/>
    <col min="2057" max="2057" width="9.7109375" style="1" bestFit="1" customWidth="1"/>
    <col min="2058" max="2058" width="10.140625" style="1" bestFit="1" customWidth="1"/>
    <col min="2059" max="2060" width="9.7109375" style="1" bestFit="1" customWidth="1"/>
    <col min="2061" max="2062" width="11.140625" style="1" bestFit="1" customWidth="1"/>
    <col min="2063" max="2063" width="11" style="1" bestFit="1" customWidth="1"/>
    <col min="2064" max="2064" width="10.5703125" style="1" bestFit="1" customWidth="1"/>
    <col min="2065" max="2304" width="9.140625" style="1"/>
    <col min="2305" max="2305" width="0" style="1" hidden="1" customWidth="1"/>
    <col min="2306" max="2306" width="3.42578125" style="1" customWidth="1"/>
    <col min="2307" max="2307" width="3.28515625" style="1" customWidth="1"/>
    <col min="2308" max="2308" width="2.85546875" style="1" customWidth="1"/>
    <col min="2309" max="2309" width="41.42578125" style="1" customWidth="1"/>
    <col min="2310" max="2310" width="8" style="1" customWidth="1"/>
    <col min="2311" max="2312" width="15.85546875" style="1" customWidth="1"/>
    <col min="2313" max="2313" width="9.7109375" style="1" bestFit="1" customWidth="1"/>
    <col min="2314" max="2314" width="10.140625" style="1" bestFit="1" customWidth="1"/>
    <col min="2315" max="2316" width="9.7109375" style="1" bestFit="1" customWidth="1"/>
    <col min="2317" max="2318" width="11.140625" style="1" bestFit="1" customWidth="1"/>
    <col min="2319" max="2319" width="11" style="1" bestFit="1" customWidth="1"/>
    <col min="2320" max="2320" width="10.5703125" style="1" bestFit="1" customWidth="1"/>
    <col min="2321" max="2560" width="9.140625" style="1"/>
    <col min="2561" max="2561" width="0" style="1" hidden="1" customWidth="1"/>
    <col min="2562" max="2562" width="3.42578125" style="1" customWidth="1"/>
    <col min="2563" max="2563" width="3.28515625" style="1" customWidth="1"/>
    <col min="2564" max="2564" width="2.85546875" style="1" customWidth="1"/>
    <col min="2565" max="2565" width="41.42578125" style="1" customWidth="1"/>
    <col min="2566" max="2566" width="8" style="1" customWidth="1"/>
    <col min="2567" max="2568" width="15.85546875" style="1" customWidth="1"/>
    <col min="2569" max="2569" width="9.7109375" style="1" bestFit="1" customWidth="1"/>
    <col min="2570" max="2570" width="10.140625" style="1" bestFit="1" customWidth="1"/>
    <col min="2571" max="2572" width="9.7109375" style="1" bestFit="1" customWidth="1"/>
    <col min="2573" max="2574" width="11.140625" style="1" bestFit="1" customWidth="1"/>
    <col min="2575" max="2575" width="11" style="1" bestFit="1" customWidth="1"/>
    <col min="2576" max="2576" width="10.5703125" style="1" bestFit="1" customWidth="1"/>
    <col min="2577" max="2816" width="9.140625" style="1"/>
    <col min="2817" max="2817" width="0" style="1" hidden="1" customWidth="1"/>
    <col min="2818" max="2818" width="3.42578125" style="1" customWidth="1"/>
    <col min="2819" max="2819" width="3.28515625" style="1" customWidth="1"/>
    <col min="2820" max="2820" width="2.85546875" style="1" customWidth="1"/>
    <col min="2821" max="2821" width="41.42578125" style="1" customWidth="1"/>
    <col min="2822" max="2822" width="8" style="1" customWidth="1"/>
    <col min="2823" max="2824" width="15.85546875" style="1" customWidth="1"/>
    <col min="2825" max="2825" width="9.7109375" style="1" bestFit="1" customWidth="1"/>
    <col min="2826" max="2826" width="10.140625" style="1" bestFit="1" customWidth="1"/>
    <col min="2827" max="2828" width="9.7109375" style="1" bestFit="1" customWidth="1"/>
    <col min="2829" max="2830" width="11.140625" style="1" bestFit="1" customWidth="1"/>
    <col min="2831" max="2831" width="11" style="1" bestFit="1" customWidth="1"/>
    <col min="2832" max="2832" width="10.5703125" style="1" bestFit="1" customWidth="1"/>
    <col min="2833" max="3072" width="9.140625" style="1"/>
    <col min="3073" max="3073" width="0" style="1" hidden="1" customWidth="1"/>
    <col min="3074" max="3074" width="3.42578125" style="1" customWidth="1"/>
    <col min="3075" max="3075" width="3.28515625" style="1" customWidth="1"/>
    <col min="3076" max="3076" width="2.85546875" style="1" customWidth="1"/>
    <col min="3077" max="3077" width="41.42578125" style="1" customWidth="1"/>
    <col min="3078" max="3078" width="8" style="1" customWidth="1"/>
    <col min="3079" max="3080" width="15.85546875" style="1" customWidth="1"/>
    <col min="3081" max="3081" width="9.7109375" style="1" bestFit="1" customWidth="1"/>
    <col min="3082" max="3082" width="10.140625" style="1" bestFit="1" customWidth="1"/>
    <col min="3083" max="3084" width="9.7109375" style="1" bestFit="1" customWidth="1"/>
    <col min="3085" max="3086" width="11.140625" style="1" bestFit="1" customWidth="1"/>
    <col min="3087" max="3087" width="11" style="1" bestFit="1" customWidth="1"/>
    <col min="3088" max="3088" width="10.5703125" style="1" bestFit="1" customWidth="1"/>
    <col min="3089" max="3328" width="9.140625" style="1"/>
    <col min="3329" max="3329" width="0" style="1" hidden="1" customWidth="1"/>
    <col min="3330" max="3330" width="3.42578125" style="1" customWidth="1"/>
    <col min="3331" max="3331" width="3.28515625" style="1" customWidth="1"/>
    <col min="3332" max="3332" width="2.85546875" style="1" customWidth="1"/>
    <col min="3333" max="3333" width="41.42578125" style="1" customWidth="1"/>
    <col min="3334" max="3334" width="8" style="1" customWidth="1"/>
    <col min="3335" max="3336" width="15.85546875" style="1" customWidth="1"/>
    <col min="3337" max="3337" width="9.7109375" style="1" bestFit="1" customWidth="1"/>
    <col min="3338" max="3338" width="10.140625" style="1" bestFit="1" customWidth="1"/>
    <col min="3339" max="3340" width="9.7109375" style="1" bestFit="1" customWidth="1"/>
    <col min="3341" max="3342" width="11.140625" style="1" bestFit="1" customWidth="1"/>
    <col min="3343" max="3343" width="11" style="1" bestFit="1" customWidth="1"/>
    <col min="3344" max="3344" width="10.5703125" style="1" bestFit="1" customWidth="1"/>
    <col min="3345" max="3584" width="9.140625" style="1"/>
    <col min="3585" max="3585" width="0" style="1" hidden="1" customWidth="1"/>
    <col min="3586" max="3586" width="3.42578125" style="1" customWidth="1"/>
    <col min="3587" max="3587" width="3.28515625" style="1" customWidth="1"/>
    <col min="3588" max="3588" width="2.85546875" style="1" customWidth="1"/>
    <col min="3589" max="3589" width="41.42578125" style="1" customWidth="1"/>
    <col min="3590" max="3590" width="8" style="1" customWidth="1"/>
    <col min="3591" max="3592" width="15.85546875" style="1" customWidth="1"/>
    <col min="3593" max="3593" width="9.7109375" style="1" bestFit="1" customWidth="1"/>
    <col min="3594" max="3594" width="10.140625" style="1" bestFit="1" customWidth="1"/>
    <col min="3595" max="3596" width="9.7109375" style="1" bestFit="1" customWidth="1"/>
    <col min="3597" max="3598" width="11.140625" style="1" bestFit="1" customWidth="1"/>
    <col min="3599" max="3599" width="11" style="1" bestFit="1" customWidth="1"/>
    <col min="3600" max="3600" width="10.5703125" style="1" bestFit="1" customWidth="1"/>
    <col min="3601" max="3840" width="9.140625" style="1"/>
    <col min="3841" max="3841" width="0" style="1" hidden="1" customWidth="1"/>
    <col min="3842" max="3842" width="3.42578125" style="1" customWidth="1"/>
    <col min="3843" max="3843" width="3.28515625" style="1" customWidth="1"/>
    <col min="3844" max="3844" width="2.85546875" style="1" customWidth="1"/>
    <col min="3845" max="3845" width="41.42578125" style="1" customWidth="1"/>
    <col min="3846" max="3846" width="8" style="1" customWidth="1"/>
    <col min="3847" max="3848" width="15.85546875" style="1" customWidth="1"/>
    <col min="3849" max="3849" width="9.7109375" style="1" bestFit="1" customWidth="1"/>
    <col min="3850" max="3850" width="10.140625" style="1" bestFit="1" customWidth="1"/>
    <col min="3851" max="3852" width="9.7109375" style="1" bestFit="1" customWidth="1"/>
    <col min="3853" max="3854" width="11.140625" style="1" bestFit="1" customWidth="1"/>
    <col min="3855" max="3855" width="11" style="1" bestFit="1" customWidth="1"/>
    <col min="3856" max="3856" width="10.5703125" style="1" bestFit="1" customWidth="1"/>
    <col min="3857" max="4096" width="9.140625" style="1"/>
    <col min="4097" max="4097" width="0" style="1" hidden="1" customWidth="1"/>
    <col min="4098" max="4098" width="3.42578125" style="1" customWidth="1"/>
    <col min="4099" max="4099" width="3.28515625" style="1" customWidth="1"/>
    <col min="4100" max="4100" width="2.85546875" style="1" customWidth="1"/>
    <col min="4101" max="4101" width="41.42578125" style="1" customWidth="1"/>
    <col min="4102" max="4102" width="8" style="1" customWidth="1"/>
    <col min="4103" max="4104" width="15.85546875" style="1" customWidth="1"/>
    <col min="4105" max="4105" width="9.7109375" style="1" bestFit="1" customWidth="1"/>
    <col min="4106" max="4106" width="10.140625" style="1" bestFit="1" customWidth="1"/>
    <col min="4107" max="4108" width="9.7109375" style="1" bestFit="1" customWidth="1"/>
    <col min="4109" max="4110" width="11.140625" style="1" bestFit="1" customWidth="1"/>
    <col min="4111" max="4111" width="11" style="1" bestFit="1" customWidth="1"/>
    <col min="4112" max="4112" width="10.5703125" style="1" bestFit="1" customWidth="1"/>
    <col min="4113" max="4352" width="9.140625" style="1"/>
    <col min="4353" max="4353" width="0" style="1" hidden="1" customWidth="1"/>
    <col min="4354" max="4354" width="3.42578125" style="1" customWidth="1"/>
    <col min="4355" max="4355" width="3.28515625" style="1" customWidth="1"/>
    <col min="4356" max="4356" width="2.85546875" style="1" customWidth="1"/>
    <col min="4357" max="4357" width="41.42578125" style="1" customWidth="1"/>
    <col min="4358" max="4358" width="8" style="1" customWidth="1"/>
    <col min="4359" max="4360" width="15.85546875" style="1" customWidth="1"/>
    <col min="4361" max="4361" width="9.7109375" style="1" bestFit="1" customWidth="1"/>
    <col min="4362" max="4362" width="10.140625" style="1" bestFit="1" customWidth="1"/>
    <col min="4363" max="4364" width="9.7109375" style="1" bestFit="1" customWidth="1"/>
    <col min="4365" max="4366" width="11.140625" style="1" bestFit="1" customWidth="1"/>
    <col min="4367" max="4367" width="11" style="1" bestFit="1" customWidth="1"/>
    <col min="4368" max="4368" width="10.5703125" style="1" bestFit="1" customWidth="1"/>
    <col min="4369" max="4608" width="9.140625" style="1"/>
    <col min="4609" max="4609" width="0" style="1" hidden="1" customWidth="1"/>
    <col min="4610" max="4610" width="3.42578125" style="1" customWidth="1"/>
    <col min="4611" max="4611" width="3.28515625" style="1" customWidth="1"/>
    <col min="4612" max="4612" width="2.85546875" style="1" customWidth="1"/>
    <col min="4613" max="4613" width="41.42578125" style="1" customWidth="1"/>
    <col min="4614" max="4614" width="8" style="1" customWidth="1"/>
    <col min="4615" max="4616" width="15.85546875" style="1" customWidth="1"/>
    <col min="4617" max="4617" width="9.7109375" style="1" bestFit="1" customWidth="1"/>
    <col min="4618" max="4618" width="10.140625" style="1" bestFit="1" customWidth="1"/>
    <col min="4619" max="4620" width="9.7109375" style="1" bestFit="1" customWidth="1"/>
    <col min="4621" max="4622" width="11.140625" style="1" bestFit="1" customWidth="1"/>
    <col min="4623" max="4623" width="11" style="1" bestFit="1" customWidth="1"/>
    <col min="4624" max="4624" width="10.5703125" style="1" bestFit="1" customWidth="1"/>
    <col min="4625" max="4864" width="9.140625" style="1"/>
    <col min="4865" max="4865" width="0" style="1" hidden="1" customWidth="1"/>
    <col min="4866" max="4866" width="3.42578125" style="1" customWidth="1"/>
    <col min="4867" max="4867" width="3.28515625" style="1" customWidth="1"/>
    <col min="4868" max="4868" width="2.85546875" style="1" customWidth="1"/>
    <col min="4869" max="4869" width="41.42578125" style="1" customWidth="1"/>
    <col min="4870" max="4870" width="8" style="1" customWidth="1"/>
    <col min="4871" max="4872" width="15.85546875" style="1" customWidth="1"/>
    <col min="4873" max="4873" width="9.7109375" style="1" bestFit="1" customWidth="1"/>
    <col min="4874" max="4874" width="10.140625" style="1" bestFit="1" customWidth="1"/>
    <col min="4875" max="4876" width="9.7109375" style="1" bestFit="1" customWidth="1"/>
    <col min="4877" max="4878" width="11.140625" style="1" bestFit="1" customWidth="1"/>
    <col min="4879" max="4879" width="11" style="1" bestFit="1" customWidth="1"/>
    <col min="4880" max="4880" width="10.5703125" style="1" bestFit="1" customWidth="1"/>
    <col min="4881" max="5120" width="9.140625" style="1"/>
    <col min="5121" max="5121" width="0" style="1" hidden="1" customWidth="1"/>
    <col min="5122" max="5122" width="3.42578125" style="1" customWidth="1"/>
    <col min="5123" max="5123" width="3.28515625" style="1" customWidth="1"/>
    <col min="5124" max="5124" width="2.85546875" style="1" customWidth="1"/>
    <col min="5125" max="5125" width="41.42578125" style="1" customWidth="1"/>
    <col min="5126" max="5126" width="8" style="1" customWidth="1"/>
    <col min="5127" max="5128" width="15.85546875" style="1" customWidth="1"/>
    <col min="5129" max="5129" width="9.7109375" style="1" bestFit="1" customWidth="1"/>
    <col min="5130" max="5130" width="10.140625" style="1" bestFit="1" customWidth="1"/>
    <col min="5131" max="5132" width="9.7109375" style="1" bestFit="1" customWidth="1"/>
    <col min="5133" max="5134" width="11.140625" style="1" bestFit="1" customWidth="1"/>
    <col min="5135" max="5135" width="11" style="1" bestFit="1" customWidth="1"/>
    <col min="5136" max="5136" width="10.5703125" style="1" bestFit="1" customWidth="1"/>
    <col min="5137" max="5376" width="9.140625" style="1"/>
    <col min="5377" max="5377" width="0" style="1" hidden="1" customWidth="1"/>
    <col min="5378" max="5378" width="3.42578125" style="1" customWidth="1"/>
    <col min="5379" max="5379" width="3.28515625" style="1" customWidth="1"/>
    <col min="5380" max="5380" width="2.85546875" style="1" customWidth="1"/>
    <col min="5381" max="5381" width="41.42578125" style="1" customWidth="1"/>
    <col min="5382" max="5382" width="8" style="1" customWidth="1"/>
    <col min="5383" max="5384" width="15.85546875" style="1" customWidth="1"/>
    <col min="5385" max="5385" width="9.7109375" style="1" bestFit="1" customWidth="1"/>
    <col min="5386" max="5386" width="10.140625" style="1" bestFit="1" customWidth="1"/>
    <col min="5387" max="5388" width="9.7109375" style="1" bestFit="1" customWidth="1"/>
    <col min="5389" max="5390" width="11.140625" style="1" bestFit="1" customWidth="1"/>
    <col min="5391" max="5391" width="11" style="1" bestFit="1" customWidth="1"/>
    <col min="5392" max="5392" width="10.5703125" style="1" bestFit="1" customWidth="1"/>
    <col min="5393" max="5632" width="9.140625" style="1"/>
    <col min="5633" max="5633" width="0" style="1" hidden="1" customWidth="1"/>
    <col min="5634" max="5634" width="3.42578125" style="1" customWidth="1"/>
    <col min="5635" max="5635" width="3.28515625" style="1" customWidth="1"/>
    <col min="5636" max="5636" width="2.85546875" style="1" customWidth="1"/>
    <col min="5637" max="5637" width="41.42578125" style="1" customWidth="1"/>
    <col min="5638" max="5638" width="8" style="1" customWidth="1"/>
    <col min="5639" max="5640" width="15.85546875" style="1" customWidth="1"/>
    <col min="5641" max="5641" width="9.7109375" style="1" bestFit="1" customWidth="1"/>
    <col min="5642" max="5642" width="10.140625" style="1" bestFit="1" customWidth="1"/>
    <col min="5643" max="5644" width="9.7109375" style="1" bestFit="1" customWidth="1"/>
    <col min="5645" max="5646" width="11.140625" style="1" bestFit="1" customWidth="1"/>
    <col min="5647" max="5647" width="11" style="1" bestFit="1" customWidth="1"/>
    <col min="5648" max="5648" width="10.5703125" style="1" bestFit="1" customWidth="1"/>
    <col min="5649" max="5888" width="9.140625" style="1"/>
    <col min="5889" max="5889" width="0" style="1" hidden="1" customWidth="1"/>
    <col min="5890" max="5890" width="3.42578125" style="1" customWidth="1"/>
    <col min="5891" max="5891" width="3.28515625" style="1" customWidth="1"/>
    <col min="5892" max="5892" width="2.85546875" style="1" customWidth="1"/>
    <col min="5893" max="5893" width="41.42578125" style="1" customWidth="1"/>
    <col min="5894" max="5894" width="8" style="1" customWidth="1"/>
    <col min="5895" max="5896" width="15.85546875" style="1" customWidth="1"/>
    <col min="5897" max="5897" width="9.7109375" style="1" bestFit="1" customWidth="1"/>
    <col min="5898" max="5898" width="10.140625" style="1" bestFit="1" customWidth="1"/>
    <col min="5899" max="5900" width="9.7109375" style="1" bestFit="1" customWidth="1"/>
    <col min="5901" max="5902" width="11.140625" style="1" bestFit="1" customWidth="1"/>
    <col min="5903" max="5903" width="11" style="1" bestFit="1" customWidth="1"/>
    <col min="5904" max="5904" width="10.5703125" style="1" bestFit="1" customWidth="1"/>
    <col min="5905" max="6144" width="9.140625" style="1"/>
    <col min="6145" max="6145" width="0" style="1" hidden="1" customWidth="1"/>
    <col min="6146" max="6146" width="3.42578125" style="1" customWidth="1"/>
    <col min="6147" max="6147" width="3.28515625" style="1" customWidth="1"/>
    <col min="6148" max="6148" width="2.85546875" style="1" customWidth="1"/>
    <col min="6149" max="6149" width="41.42578125" style="1" customWidth="1"/>
    <col min="6150" max="6150" width="8" style="1" customWidth="1"/>
    <col min="6151" max="6152" width="15.85546875" style="1" customWidth="1"/>
    <col min="6153" max="6153" width="9.7109375" style="1" bestFit="1" customWidth="1"/>
    <col min="6154" max="6154" width="10.140625" style="1" bestFit="1" customWidth="1"/>
    <col min="6155" max="6156" width="9.7109375" style="1" bestFit="1" customWidth="1"/>
    <col min="6157" max="6158" width="11.140625" style="1" bestFit="1" customWidth="1"/>
    <col min="6159" max="6159" width="11" style="1" bestFit="1" customWidth="1"/>
    <col min="6160" max="6160" width="10.5703125" style="1" bestFit="1" customWidth="1"/>
    <col min="6161" max="6400" width="9.140625" style="1"/>
    <col min="6401" max="6401" width="0" style="1" hidden="1" customWidth="1"/>
    <col min="6402" max="6402" width="3.42578125" style="1" customWidth="1"/>
    <col min="6403" max="6403" width="3.28515625" style="1" customWidth="1"/>
    <col min="6404" max="6404" width="2.85546875" style="1" customWidth="1"/>
    <col min="6405" max="6405" width="41.42578125" style="1" customWidth="1"/>
    <col min="6406" max="6406" width="8" style="1" customWidth="1"/>
    <col min="6407" max="6408" width="15.85546875" style="1" customWidth="1"/>
    <col min="6409" max="6409" width="9.7109375" style="1" bestFit="1" customWidth="1"/>
    <col min="6410" max="6410" width="10.140625" style="1" bestFit="1" customWidth="1"/>
    <col min="6411" max="6412" width="9.7109375" style="1" bestFit="1" customWidth="1"/>
    <col min="6413" max="6414" width="11.140625" style="1" bestFit="1" customWidth="1"/>
    <col min="6415" max="6415" width="11" style="1" bestFit="1" customWidth="1"/>
    <col min="6416" max="6416" width="10.5703125" style="1" bestFit="1" customWidth="1"/>
    <col min="6417" max="6656" width="9.140625" style="1"/>
    <col min="6657" max="6657" width="0" style="1" hidden="1" customWidth="1"/>
    <col min="6658" max="6658" width="3.42578125" style="1" customWidth="1"/>
    <col min="6659" max="6659" width="3.28515625" style="1" customWidth="1"/>
    <col min="6660" max="6660" width="2.85546875" style="1" customWidth="1"/>
    <col min="6661" max="6661" width="41.42578125" style="1" customWidth="1"/>
    <col min="6662" max="6662" width="8" style="1" customWidth="1"/>
    <col min="6663" max="6664" width="15.85546875" style="1" customWidth="1"/>
    <col min="6665" max="6665" width="9.7109375" style="1" bestFit="1" customWidth="1"/>
    <col min="6666" max="6666" width="10.140625" style="1" bestFit="1" customWidth="1"/>
    <col min="6667" max="6668" width="9.7109375" style="1" bestFit="1" customWidth="1"/>
    <col min="6669" max="6670" width="11.140625" style="1" bestFit="1" customWidth="1"/>
    <col min="6671" max="6671" width="11" style="1" bestFit="1" customWidth="1"/>
    <col min="6672" max="6672" width="10.5703125" style="1" bestFit="1" customWidth="1"/>
    <col min="6673" max="6912" width="9.140625" style="1"/>
    <col min="6913" max="6913" width="0" style="1" hidden="1" customWidth="1"/>
    <col min="6914" max="6914" width="3.42578125" style="1" customWidth="1"/>
    <col min="6915" max="6915" width="3.28515625" style="1" customWidth="1"/>
    <col min="6916" max="6916" width="2.85546875" style="1" customWidth="1"/>
    <col min="6917" max="6917" width="41.42578125" style="1" customWidth="1"/>
    <col min="6918" max="6918" width="8" style="1" customWidth="1"/>
    <col min="6919" max="6920" width="15.85546875" style="1" customWidth="1"/>
    <col min="6921" max="6921" width="9.7109375" style="1" bestFit="1" customWidth="1"/>
    <col min="6922" max="6922" width="10.140625" style="1" bestFit="1" customWidth="1"/>
    <col min="6923" max="6924" width="9.7109375" style="1" bestFit="1" customWidth="1"/>
    <col min="6925" max="6926" width="11.140625" style="1" bestFit="1" customWidth="1"/>
    <col min="6927" max="6927" width="11" style="1" bestFit="1" customWidth="1"/>
    <col min="6928" max="6928" width="10.5703125" style="1" bestFit="1" customWidth="1"/>
    <col min="6929" max="7168" width="9.140625" style="1"/>
    <col min="7169" max="7169" width="0" style="1" hidden="1" customWidth="1"/>
    <col min="7170" max="7170" width="3.42578125" style="1" customWidth="1"/>
    <col min="7171" max="7171" width="3.28515625" style="1" customWidth="1"/>
    <col min="7172" max="7172" width="2.85546875" style="1" customWidth="1"/>
    <col min="7173" max="7173" width="41.42578125" style="1" customWidth="1"/>
    <col min="7174" max="7174" width="8" style="1" customWidth="1"/>
    <col min="7175" max="7176" width="15.85546875" style="1" customWidth="1"/>
    <col min="7177" max="7177" width="9.7109375" style="1" bestFit="1" customWidth="1"/>
    <col min="7178" max="7178" width="10.140625" style="1" bestFit="1" customWidth="1"/>
    <col min="7179" max="7180" width="9.7109375" style="1" bestFit="1" customWidth="1"/>
    <col min="7181" max="7182" width="11.140625" style="1" bestFit="1" customWidth="1"/>
    <col min="7183" max="7183" width="11" style="1" bestFit="1" customWidth="1"/>
    <col min="7184" max="7184" width="10.5703125" style="1" bestFit="1" customWidth="1"/>
    <col min="7185" max="7424" width="9.140625" style="1"/>
    <col min="7425" max="7425" width="0" style="1" hidden="1" customWidth="1"/>
    <col min="7426" max="7426" width="3.42578125" style="1" customWidth="1"/>
    <col min="7427" max="7427" width="3.28515625" style="1" customWidth="1"/>
    <col min="7428" max="7428" width="2.85546875" style="1" customWidth="1"/>
    <col min="7429" max="7429" width="41.42578125" style="1" customWidth="1"/>
    <col min="7430" max="7430" width="8" style="1" customWidth="1"/>
    <col min="7431" max="7432" width="15.85546875" style="1" customWidth="1"/>
    <col min="7433" max="7433" width="9.7109375" style="1" bestFit="1" customWidth="1"/>
    <col min="7434" max="7434" width="10.140625" style="1" bestFit="1" customWidth="1"/>
    <col min="7435" max="7436" width="9.7109375" style="1" bestFit="1" customWidth="1"/>
    <col min="7437" max="7438" width="11.140625" style="1" bestFit="1" customWidth="1"/>
    <col min="7439" max="7439" width="11" style="1" bestFit="1" customWidth="1"/>
    <col min="7440" max="7440" width="10.5703125" style="1" bestFit="1" customWidth="1"/>
    <col min="7441" max="7680" width="9.140625" style="1"/>
    <col min="7681" max="7681" width="0" style="1" hidden="1" customWidth="1"/>
    <col min="7682" max="7682" width="3.42578125" style="1" customWidth="1"/>
    <col min="7683" max="7683" width="3.28515625" style="1" customWidth="1"/>
    <col min="7684" max="7684" width="2.85546875" style="1" customWidth="1"/>
    <col min="7685" max="7685" width="41.42578125" style="1" customWidth="1"/>
    <col min="7686" max="7686" width="8" style="1" customWidth="1"/>
    <col min="7687" max="7688" width="15.85546875" style="1" customWidth="1"/>
    <col min="7689" max="7689" width="9.7109375" style="1" bestFit="1" customWidth="1"/>
    <col min="7690" max="7690" width="10.140625" style="1" bestFit="1" customWidth="1"/>
    <col min="7691" max="7692" width="9.7109375" style="1" bestFit="1" customWidth="1"/>
    <col min="7693" max="7694" width="11.140625" style="1" bestFit="1" customWidth="1"/>
    <col min="7695" max="7695" width="11" style="1" bestFit="1" customWidth="1"/>
    <col min="7696" max="7696" width="10.5703125" style="1" bestFit="1" customWidth="1"/>
    <col min="7697" max="7936" width="9.140625" style="1"/>
    <col min="7937" max="7937" width="0" style="1" hidden="1" customWidth="1"/>
    <col min="7938" max="7938" width="3.42578125" style="1" customWidth="1"/>
    <col min="7939" max="7939" width="3.28515625" style="1" customWidth="1"/>
    <col min="7940" max="7940" width="2.85546875" style="1" customWidth="1"/>
    <col min="7941" max="7941" width="41.42578125" style="1" customWidth="1"/>
    <col min="7942" max="7942" width="8" style="1" customWidth="1"/>
    <col min="7943" max="7944" width="15.85546875" style="1" customWidth="1"/>
    <col min="7945" max="7945" width="9.7109375" style="1" bestFit="1" customWidth="1"/>
    <col min="7946" max="7946" width="10.140625" style="1" bestFit="1" customWidth="1"/>
    <col min="7947" max="7948" width="9.7109375" style="1" bestFit="1" customWidth="1"/>
    <col min="7949" max="7950" width="11.140625" style="1" bestFit="1" customWidth="1"/>
    <col min="7951" max="7951" width="11" style="1" bestFit="1" customWidth="1"/>
    <col min="7952" max="7952" width="10.5703125" style="1" bestFit="1" customWidth="1"/>
    <col min="7953" max="8192" width="9.140625" style="1"/>
    <col min="8193" max="8193" width="0" style="1" hidden="1" customWidth="1"/>
    <col min="8194" max="8194" width="3.42578125" style="1" customWidth="1"/>
    <col min="8195" max="8195" width="3.28515625" style="1" customWidth="1"/>
    <col min="8196" max="8196" width="2.85546875" style="1" customWidth="1"/>
    <col min="8197" max="8197" width="41.42578125" style="1" customWidth="1"/>
    <col min="8198" max="8198" width="8" style="1" customWidth="1"/>
    <col min="8199" max="8200" width="15.85546875" style="1" customWidth="1"/>
    <col min="8201" max="8201" width="9.7109375" style="1" bestFit="1" customWidth="1"/>
    <col min="8202" max="8202" width="10.140625" style="1" bestFit="1" customWidth="1"/>
    <col min="8203" max="8204" width="9.7109375" style="1" bestFit="1" customWidth="1"/>
    <col min="8205" max="8206" width="11.140625" style="1" bestFit="1" customWidth="1"/>
    <col min="8207" max="8207" width="11" style="1" bestFit="1" customWidth="1"/>
    <col min="8208" max="8208" width="10.5703125" style="1" bestFit="1" customWidth="1"/>
    <col min="8209" max="8448" width="9.140625" style="1"/>
    <col min="8449" max="8449" width="0" style="1" hidden="1" customWidth="1"/>
    <col min="8450" max="8450" width="3.42578125" style="1" customWidth="1"/>
    <col min="8451" max="8451" width="3.28515625" style="1" customWidth="1"/>
    <col min="8452" max="8452" width="2.85546875" style="1" customWidth="1"/>
    <col min="8453" max="8453" width="41.42578125" style="1" customWidth="1"/>
    <col min="8454" max="8454" width="8" style="1" customWidth="1"/>
    <col min="8455" max="8456" width="15.85546875" style="1" customWidth="1"/>
    <col min="8457" max="8457" width="9.7109375" style="1" bestFit="1" customWidth="1"/>
    <col min="8458" max="8458" width="10.140625" style="1" bestFit="1" customWidth="1"/>
    <col min="8459" max="8460" width="9.7109375" style="1" bestFit="1" customWidth="1"/>
    <col min="8461" max="8462" width="11.140625" style="1" bestFit="1" customWidth="1"/>
    <col min="8463" max="8463" width="11" style="1" bestFit="1" customWidth="1"/>
    <col min="8464" max="8464" width="10.5703125" style="1" bestFit="1" customWidth="1"/>
    <col min="8465" max="8704" width="9.140625" style="1"/>
    <col min="8705" max="8705" width="0" style="1" hidden="1" customWidth="1"/>
    <col min="8706" max="8706" width="3.42578125" style="1" customWidth="1"/>
    <col min="8707" max="8707" width="3.28515625" style="1" customWidth="1"/>
    <col min="8708" max="8708" width="2.85546875" style="1" customWidth="1"/>
    <col min="8709" max="8709" width="41.42578125" style="1" customWidth="1"/>
    <col min="8710" max="8710" width="8" style="1" customWidth="1"/>
    <col min="8711" max="8712" width="15.85546875" style="1" customWidth="1"/>
    <col min="8713" max="8713" width="9.7109375" style="1" bestFit="1" customWidth="1"/>
    <col min="8714" max="8714" width="10.140625" style="1" bestFit="1" customWidth="1"/>
    <col min="8715" max="8716" width="9.7109375" style="1" bestFit="1" customWidth="1"/>
    <col min="8717" max="8718" width="11.140625" style="1" bestFit="1" customWidth="1"/>
    <col min="8719" max="8719" width="11" style="1" bestFit="1" customWidth="1"/>
    <col min="8720" max="8720" width="10.5703125" style="1" bestFit="1" customWidth="1"/>
    <col min="8721" max="8960" width="9.140625" style="1"/>
    <col min="8961" max="8961" width="0" style="1" hidden="1" customWidth="1"/>
    <col min="8962" max="8962" width="3.42578125" style="1" customWidth="1"/>
    <col min="8963" max="8963" width="3.28515625" style="1" customWidth="1"/>
    <col min="8964" max="8964" width="2.85546875" style="1" customWidth="1"/>
    <col min="8965" max="8965" width="41.42578125" style="1" customWidth="1"/>
    <col min="8966" max="8966" width="8" style="1" customWidth="1"/>
    <col min="8967" max="8968" width="15.85546875" style="1" customWidth="1"/>
    <col min="8969" max="8969" width="9.7109375" style="1" bestFit="1" customWidth="1"/>
    <col min="8970" max="8970" width="10.140625" style="1" bestFit="1" customWidth="1"/>
    <col min="8971" max="8972" width="9.7109375" style="1" bestFit="1" customWidth="1"/>
    <col min="8973" max="8974" width="11.140625" style="1" bestFit="1" customWidth="1"/>
    <col min="8975" max="8975" width="11" style="1" bestFit="1" customWidth="1"/>
    <col min="8976" max="8976" width="10.5703125" style="1" bestFit="1" customWidth="1"/>
    <col min="8977" max="9216" width="9.140625" style="1"/>
    <col min="9217" max="9217" width="0" style="1" hidden="1" customWidth="1"/>
    <col min="9218" max="9218" width="3.42578125" style="1" customWidth="1"/>
    <col min="9219" max="9219" width="3.28515625" style="1" customWidth="1"/>
    <col min="9220" max="9220" width="2.85546875" style="1" customWidth="1"/>
    <col min="9221" max="9221" width="41.42578125" style="1" customWidth="1"/>
    <col min="9222" max="9222" width="8" style="1" customWidth="1"/>
    <col min="9223" max="9224" width="15.85546875" style="1" customWidth="1"/>
    <col min="9225" max="9225" width="9.7109375" style="1" bestFit="1" customWidth="1"/>
    <col min="9226" max="9226" width="10.140625" style="1" bestFit="1" customWidth="1"/>
    <col min="9227" max="9228" width="9.7109375" style="1" bestFit="1" customWidth="1"/>
    <col min="9229" max="9230" width="11.140625" style="1" bestFit="1" customWidth="1"/>
    <col min="9231" max="9231" width="11" style="1" bestFit="1" customWidth="1"/>
    <col min="9232" max="9232" width="10.5703125" style="1" bestFit="1" customWidth="1"/>
    <col min="9233" max="9472" width="9.140625" style="1"/>
    <col min="9473" max="9473" width="0" style="1" hidden="1" customWidth="1"/>
    <col min="9474" max="9474" width="3.42578125" style="1" customWidth="1"/>
    <col min="9475" max="9475" width="3.28515625" style="1" customWidth="1"/>
    <col min="9476" max="9476" width="2.85546875" style="1" customWidth="1"/>
    <col min="9477" max="9477" width="41.42578125" style="1" customWidth="1"/>
    <col min="9478" max="9478" width="8" style="1" customWidth="1"/>
    <col min="9479" max="9480" width="15.85546875" style="1" customWidth="1"/>
    <col min="9481" max="9481" width="9.7109375" style="1" bestFit="1" customWidth="1"/>
    <col min="9482" max="9482" width="10.140625" style="1" bestFit="1" customWidth="1"/>
    <col min="9483" max="9484" width="9.7109375" style="1" bestFit="1" customWidth="1"/>
    <col min="9485" max="9486" width="11.140625" style="1" bestFit="1" customWidth="1"/>
    <col min="9487" max="9487" width="11" style="1" bestFit="1" customWidth="1"/>
    <col min="9488" max="9488" width="10.5703125" style="1" bestFit="1" customWidth="1"/>
    <col min="9489" max="9728" width="9.140625" style="1"/>
    <col min="9729" max="9729" width="0" style="1" hidden="1" customWidth="1"/>
    <col min="9730" max="9730" width="3.42578125" style="1" customWidth="1"/>
    <col min="9731" max="9731" width="3.28515625" style="1" customWidth="1"/>
    <col min="9732" max="9732" width="2.85546875" style="1" customWidth="1"/>
    <col min="9733" max="9733" width="41.42578125" style="1" customWidth="1"/>
    <col min="9734" max="9734" width="8" style="1" customWidth="1"/>
    <col min="9735" max="9736" width="15.85546875" style="1" customWidth="1"/>
    <col min="9737" max="9737" width="9.7109375" style="1" bestFit="1" customWidth="1"/>
    <col min="9738" max="9738" width="10.140625" style="1" bestFit="1" customWidth="1"/>
    <col min="9739" max="9740" width="9.7109375" style="1" bestFit="1" customWidth="1"/>
    <col min="9741" max="9742" width="11.140625" style="1" bestFit="1" customWidth="1"/>
    <col min="9743" max="9743" width="11" style="1" bestFit="1" customWidth="1"/>
    <col min="9744" max="9744" width="10.5703125" style="1" bestFit="1" customWidth="1"/>
    <col min="9745" max="9984" width="9.140625" style="1"/>
    <col min="9985" max="9985" width="0" style="1" hidden="1" customWidth="1"/>
    <col min="9986" max="9986" width="3.42578125" style="1" customWidth="1"/>
    <col min="9987" max="9987" width="3.28515625" style="1" customWidth="1"/>
    <col min="9988" max="9988" width="2.85546875" style="1" customWidth="1"/>
    <col min="9989" max="9989" width="41.42578125" style="1" customWidth="1"/>
    <col min="9990" max="9990" width="8" style="1" customWidth="1"/>
    <col min="9991" max="9992" width="15.85546875" style="1" customWidth="1"/>
    <col min="9993" max="9993" width="9.7109375" style="1" bestFit="1" customWidth="1"/>
    <col min="9994" max="9994" width="10.140625" style="1" bestFit="1" customWidth="1"/>
    <col min="9995" max="9996" width="9.7109375" style="1" bestFit="1" customWidth="1"/>
    <col min="9997" max="9998" width="11.140625" style="1" bestFit="1" customWidth="1"/>
    <col min="9999" max="9999" width="11" style="1" bestFit="1" customWidth="1"/>
    <col min="10000" max="10000" width="10.5703125" style="1" bestFit="1" customWidth="1"/>
    <col min="10001" max="10240" width="9.140625" style="1"/>
    <col min="10241" max="10241" width="0" style="1" hidden="1" customWidth="1"/>
    <col min="10242" max="10242" width="3.42578125" style="1" customWidth="1"/>
    <col min="10243" max="10243" width="3.28515625" style="1" customWidth="1"/>
    <col min="10244" max="10244" width="2.85546875" style="1" customWidth="1"/>
    <col min="10245" max="10245" width="41.42578125" style="1" customWidth="1"/>
    <col min="10246" max="10246" width="8" style="1" customWidth="1"/>
    <col min="10247" max="10248" width="15.85546875" style="1" customWidth="1"/>
    <col min="10249" max="10249" width="9.7109375" style="1" bestFit="1" customWidth="1"/>
    <col min="10250" max="10250" width="10.140625" style="1" bestFit="1" customWidth="1"/>
    <col min="10251" max="10252" width="9.7109375" style="1" bestFit="1" customWidth="1"/>
    <col min="10253" max="10254" width="11.140625" style="1" bestFit="1" customWidth="1"/>
    <col min="10255" max="10255" width="11" style="1" bestFit="1" customWidth="1"/>
    <col min="10256" max="10256" width="10.5703125" style="1" bestFit="1" customWidth="1"/>
    <col min="10257" max="10496" width="9.140625" style="1"/>
    <col min="10497" max="10497" width="0" style="1" hidden="1" customWidth="1"/>
    <col min="10498" max="10498" width="3.42578125" style="1" customWidth="1"/>
    <col min="10499" max="10499" width="3.28515625" style="1" customWidth="1"/>
    <col min="10500" max="10500" width="2.85546875" style="1" customWidth="1"/>
    <col min="10501" max="10501" width="41.42578125" style="1" customWidth="1"/>
    <col min="10502" max="10502" width="8" style="1" customWidth="1"/>
    <col min="10503" max="10504" width="15.85546875" style="1" customWidth="1"/>
    <col min="10505" max="10505" width="9.7109375" style="1" bestFit="1" customWidth="1"/>
    <col min="10506" max="10506" width="10.140625" style="1" bestFit="1" customWidth="1"/>
    <col min="10507" max="10508" width="9.7109375" style="1" bestFit="1" customWidth="1"/>
    <col min="10509" max="10510" width="11.140625" style="1" bestFit="1" customWidth="1"/>
    <col min="10511" max="10511" width="11" style="1" bestFit="1" customWidth="1"/>
    <col min="10512" max="10512" width="10.5703125" style="1" bestFit="1" customWidth="1"/>
    <col min="10513" max="10752" width="9.140625" style="1"/>
    <col min="10753" max="10753" width="0" style="1" hidden="1" customWidth="1"/>
    <col min="10754" max="10754" width="3.42578125" style="1" customWidth="1"/>
    <col min="10755" max="10755" width="3.28515625" style="1" customWidth="1"/>
    <col min="10756" max="10756" width="2.85546875" style="1" customWidth="1"/>
    <col min="10757" max="10757" width="41.42578125" style="1" customWidth="1"/>
    <col min="10758" max="10758" width="8" style="1" customWidth="1"/>
    <col min="10759" max="10760" width="15.85546875" style="1" customWidth="1"/>
    <col min="10761" max="10761" width="9.7109375" style="1" bestFit="1" customWidth="1"/>
    <col min="10762" max="10762" width="10.140625" style="1" bestFit="1" customWidth="1"/>
    <col min="10763" max="10764" width="9.7109375" style="1" bestFit="1" customWidth="1"/>
    <col min="10765" max="10766" width="11.140625" style="1" bestFit="1" customWidth="1"/>
    <col min="10767" max="10767" width="11" style="1" bestFit="1" customWidth="1"/>
    <col min="10768" max="10768" width="10.5703125" style="1" bestFit="1" customWidth="1"/>
    <col min="10769" max="11008" width="9.140625" style="1"/>
    <col min="11009" max="11009" width="0" style="1" hidden="1" customWidth="1"/>
    <col min="11010" max="11010" width="3.42578125" style="1" customWidth="1"/>
    <col min="11011" max="11011" width="3.28515625" style="1" customWidth="1"/>
    <col min="11012" max="11012" width="2.85546875" style="1" customWidth="1"/>
    <col min="11013" max="11013" width="41.42578125" style="1" customWidth="1"/>
    <col min="11014" max="11014" width="8" style="1" customWidth="1"/>
    <col min="11015" max="11016" width="15.85546875" style="1" customWidth="1"/>
    <col min="11017" max="11017" width="9.7109375" style="1" bestFit="1" customWidth="1"/>
    <col min="11018" max="11018" width="10.140625" style="1" bestFit="1" customWidth="1"/>
    <col min="11019" max="11020" width="9.7109375" style="1" bestFit="1" customWidth="1"/>
    <col min="11021" max="11022" width="11.140625" style="1" bestFit="1" customWidth="1"/>
    <col min="11023" max="11023" width="11" style="1" bestFit="1" customWidth="1"/>
    <col min="11024" max="11024" width="10.5703125" style="1" bestFit="1" customWidth="1"/>
    <col min="11025" max="11264" width="9.140625" style="1"/>
    <col min="11265" max="11265" width="0" style="1" hidden="1" customWidth="1"/>
    <col min="11266" max="11266" width="3.42578125" style="1" customWidth="1"/>
    <col min="11267" max="11267" width="3.28515625" style="1" customWidth="1"/>
    <col min="11268" max="11268" width="2.85546875" style="1" customWidth="1"/>
    <col min="11269" max="11269" width="41.42578125" style="1" customWidth="1"/>
    <col min="11270" max="11270" width="8" style="1" customWidth="1"/>
    <col min="11271" max="11272" width="15.85546875" style="1" customWidth="1"/>
    <col min="11273" max="11273" width="9.7109375" style="1" bestFit="1" customWidth="1"/>
    <col min="11274" max="11274" width="10.140625" style="1" bestFit="1" customWidth="1"/>
    <col min="11275" max="11276" width="9.7109375" style="1" bestFit="1" customWidth="1"/>
    <col min="11277" max="11278" width="11.140625" style="1" bestFit="1" customWidth="1"/>
    <col min="11279" max="11279" width="11" style="1" bestFit="1" customWidth="1"/>
    <col min="11280" max="11280" width="10.5703125" style="1" bestFit="1" customWidth="1"/>
    <col min="11281" max="11520" width="9.140625" style="1"/>
    <col min="11521" max="11521" width="0" style="1" hidden="1" customWidth="1"/>
    <col min="11522" max="11522" width="3.42578125" style="1" customWidth="1"/>
    <col min="11523" max="11523" width="3.28515625" style="1" customWidth="1"/>
    <col min="11524" max="11524" width="2.85546875" style="1" customWidth="1"/>
    <col min="11525" max="11525" width="41.42578125" style="1" customWidth="1"/>
    <col min="11526" max="11526" width="8" style="1" customWidth="1"/>
    <col min="11527" max="11528" width="15.85546875" style="1" customWidth="1"/>
    <col min="11529" max="11529" width="9.7109375" style="1" bestFit="1" customWidth="1"/>
    <col min="11530" max="11530" width="10.140625" style="1" bestFit="1" customWidth="1"/>
    <col min="11531" max="11532" width="9.7109375" style="1" bestFit="1" customWidth="1"/>
    <col min="11533" max="11534" width="11.140625" style="1" bestFit="1" customWidth="1"/>
    <col min="11535" max="11535" width="11" style="1" bestFit="1" customWidth="1"/>
    <col min="11536" max="11536" width="10.5703125" style="1" bestFit="1" customWidth="1"/>
    <col min="11537" max="11776" width="9.140625" style="1"/>
    <col min="11777" max="11777" width="0" style="1" hidden="1" customWidth="1"/>
    <col min="11778" max="11778" width="3.42578125" style="1" customWidth="1"/>
    <col min="11779" max="11779" width="3.28515625" style="1" customWidth="1"/>
    <col min="11780" max="11780" width="2.85546875" style="1" customWidth="1"/>
    <col min="11781" max="11781" width="41.42578125" style="1" customWidth="1"/>
    <col min="11782" max="11782" width="8" style="1" customWidth="1"/>
    <col min="11783" max="11784" width="15.85546875" style="1" customWidth="1"/>
    <col min="11785" max="11785" width="9.7109375" style="1" bestFit="1" customWidth="1"/>
    <col min="11786" max="11786" width="10.140625" style="1" bestFit="1" customWidth="1"/>
    <col min="11787" max="11788" width="9.7109375" style="1" bestFit="1" customWidth="1"/>
    <col min="11789" max="11790" width="11.140625" style="1" bestFit="1" customWidth="1"/>
    <col min="11791" max="11791" width="11" style="1" bestFit="1" customWidth="1"/>
    <col min="11792" max="11792" width="10.5703125" style="1" bestFit="1" customWidth="1"/>
    <col min="11793" max="12032" width="9.140625" style="1"/>
    <col min="12033" max="12033" width="0" style="1" hidden="1" customWidth="1"/>
    <col min="12034" max="12034" width="3.42578125" style="1" customWidth="1"/>
    <col min="12035" max="12035" width="3.28515625" style="1" customWidth="1"/>
    <col min="12036" max="12036" width="2.85546875" style="1" customWidth="1"/>
    <col min="12037" max="12037" width="41.42578125" style="1" customWidth="1"/>
    <col min="12038" max="12038" width="8" style="1" customWidth="1"/>
    <col min="12039" max="12040" width="15.85546875" style="1" customWidth="1"/>
    <col min="12041" max="12041" width="9.7109375" style="1" bestFit="1" customWidth="1"/>
    <col min="12042" max="12042" width="10.140625" style="1" bestFit="1" customWidth="1"/>
    <col min="12043" max="12044" width="9.7109375" style="1" bestFit="1" customWidth="1"/>
    <col min="12045" max="12046" width="11.140625" style="1" bestFit="1" customWidth="1"/>
    <col min="12047" max="12047" width="11" style="1" bestFit="1" customWidth="1"/>
    <col min="12048" max="12048" width="10.5703125" style="1" bestFit="1" customWidth="1"/>
    <col min="12049" max="12288" width="9.140625" style="1"/>
    <col min="12289" max="12289" width="0" style="1" hidden="1" customWidth="1"/>
    <col min="12290" max="12290" width="3.42578125" style="1" customWidth="1"/>
    <col min="12291" max="12291" width="3.28515625" style="1" customWidth="1"/>
    <col min="12292" max="12292" width="2.85546875" style="1" customWidth="1"/>
    <col min="12293" max="12293" width="41.42578125" style="1" customWidth="1"/>
    <col min="12294" max="12294" width="8" style="1" customWidth="1"/>
    <col min="12295" max="12296" width="15.85546875" style="1" customWidth="1"/>
    <col min="12297" max="12297" width="9.7109375" style="1" bestFit="1" customWidth="1"/>
    <col min="12298" max="12298" width="10.140625" style="1" bestFit="1" customWidth="1"/>
    <col min="12299" max="12300" width="9.7109375" style="1" bestFit="1" customWidth="1"/>
    <col min="12301" max="12302" width="11.140625" style="1" bestFit="1" customWidth="1"/>
    <col min="12303" max="12303" width="11" style="1" bestFit="1" customWidth="1"/>
    <col min="12304" max="12304" width="10.5703125" style="1" bestFit="1" customWidth="1"/>
    <col min="12305" max="12544" width="9.140625" style="1"/>
    <col min="12545" max="12545" width="0" style="1" hidden="1" customWidth="1"/>
    <col min="12546" max="12546" width="3.42578125" style="1" customWidth="1"/>
    <col min="12547" max="12547" width="3.28515625" style="1" customWidth="1"/>
    <col min="12548" max="12548" width="2.85546875" style="1" customWidth="1"/>
    <col min="12549" max="12549" width="41.42578125" style="1" customWidth="1"/>
    <col min="12550" max="12550" width="8" style="1" customWidth="1"/>
    <col min="12551" max="12552" width="15.85546875" style="1" customWidth="1"/>
    <col min="12553" max="12553" width="9.7109375" style="1" bestFit="1" customWidth="1"/>
    <col min="12554" max="12554" width="10.140625" style="1" bestFit="1" customWidth="1"/>
    <col min="12555" max="12556" width="9.7109375" style="1" bestFit="1" customWidth="1"/>
    <col min="12557" max="12558" width="11.140625" style="1" bestFit="1" customWidth="1"/>
    <col min="12559" max="12559" width="11" style="1" bestFit="1" customWidth="1"/>
    <col min="12560" max="12560" width="10.5703125" style="1" bestFit="1" customWidth="1"/>
    <col min="12561" max="12800" width="9.140625" style="1"/>
    <col min="12801" max="12801" width="0" style="1" hidden="1" customWidth="1"/>
    <col min="12802" max="12802" width="3.42578125" style="1" customWidth="1"/>
    <col min="12803" max="12803" width="3.28515625" style="1" customWidth="1"/>
    <col min="12804" max="12804" width="2.85546875" style="1" customWidth="1"/>
    <col min="12805" max="12805" width="41.42578125" style="1" customWidth="1"/>
    <col min="12806" max="12806" width="8" style="1" customWidth="1"/>
    <col min="12807" max="12808" width="15.85546875" style="1" customWidth="1"/>
    <col min="12809" max="12809" width="9.7109375" style="1" bestFit="1" customWidth="1"/>
    <col min="12810" max="12810" width="10.140625" style="1" bestFit="1" customWidth="1"/>
    <col min="12811" max="12812" width="9.7109375" style="1" bestFit="1" customWidth="1"/>
    <col min="12813" max="12814" width="11.140625" style="1" bestFit="1" customWidth="1"/>
    <col min="12815" max="12815" width="11" style="1" bestFit="1" customWidth="1"/>
    <col min="12816" max="12816" width="10.5703125" style="1" bestFit="1" customWidth="1"/>
    <col min="12817" max="13056" width="9.140625" style="1"/>
    <col min="13057" max="13057" width="0" style="1" hidden="1" customWidth="1"/>
    <col min="13058" max="13058" width="3.42578125" style="1" customWidth="1"/>
    <col min="13059" max="13059" width="3.28515625" style="1" customWidth="1"/>
    <col min="13060" max="13060" width="2.85546875" style="1" customWidth="1"/>
    <col min="13061" max="13061" width="41.42578125" style="1" customWidth="1"/>
    <col min="13062" max="13062" width="8" style="1" customWidth="1"/>
    <col min="13063" max="13064" width="15.85546875" style="1" customWidth="1"/>
    <col min="13065" max="13065" width="9.7109375" style="1" bestFit="1" customWidth="1"/>
    <col min="13066" max="13066" width="10.140625" style="1" bestFit="1" customWidth="1"/>
    <col min="13067" max="13068" width="9.7109375" style="1" bestFit="1" customWidth="1"/>
    <col min="13069" max="13070" width="11.140625" style="1" bestFit="1" customWidth="1"/>
    <col min="13071" max="13071" width="11" style="1" bestFit="1" customWidth="1"/>
    <col min="13072" max="13072" width="10.5703125" style="1" bestFit="1" customWidth="1"/>
    <col min="13073" max="13312" width="9.140625" style="1"/>
    <col min="13313" max="13313" width="0" style="1" hidden="1" customWidth="1"/>
    <col min="13314" max="13314" width="3.42578125" style="1" customWidth="1"/>
    <col min="13315" max="13315" width="3.28515625" style="1" customWidth="1"/>
    <col min="13316" max="13316" width="2.85546875" style="1" customWidth="1"/>
    <col min="13317" max="13317" width="41.42578125" style="1" customWidth="1"/>
    <col min="13318" max="13318" width="8" style="1" customWidth="1"/>
    <col min="13319" max="13320" width="15.85546875" style="1" customWidth="1"/>
    <col min="13321" max="13321" width="9.7109375" style="1" bestFit="1" customWidth="1"/>
    <col min="13322" max="13322" width="10.140625" style="1" bestFit="1" customWidth="1"/>
    <col min="13323" max="13324" width="9.7109375" style="1" bestFit="1" customWidth="1"/>
    <col min="13325" max="13326" width="11.140625" style="1" bestFit="1" customWidth="1"/>
    <col min="13327" max="13327" width="11" style="1" bestFit="1" customWidth="1"/>
    <col min="13328" max="13328" width="10.5703125" style="1" bestFit="1" customWidth="1"/>
    <col min="13329" max="13568" width="9.140625" style="1"/>
    <col min="13569" max="13569" width="0" style="1" hidden="1" customWidth="1"/>
    <col min="13570" max="13570" width="3.42578125" style="1" customWidth="1"/>
    <col min="13571" max="13571" width="3.28515625" style="1" customWidth="1"/>
    <col min="13572" max="13572" width="2.85546875" style="1" customWidth="1"/>
    <col min="13573" max="13573" width="41.42578125" style="1" customWidth="1"/>
    <col min="13574" max="13574" width="8" style="1" customWidth="1"/>
    <col min="13575" max="13576" width="15.85546875" style="1" customWidth="1"/>
    <col min="13577" max="13577" width="9.7109375" style="1" bestFit="1" customWidth="1"/>
    <col min="13578" max="13578" width="10.140625" style="1" bestFit="1" customWidth="1"/>
    <col min="13579" max="13580" width="9.7109375" style="1" bestFit="1" customWidth="1"/>
    <col min="13581" max="13582" width="11.140625" style="1" bestFit="1" customWidth="1"/>
    <col min="13583" max="13583" width="11" style="1" bestFit="1" customWidth="1"/>
    <col min="13584" max="13584" width="10.5703125" style="1" bestFit="1" customWidth="1"/>
    <col min="13585" max="13824" width="9.140625" style="1"/>
    <col min="13825" max="13825" width="0" style="1" hidden="1" customWidth="1"/>
    <col min="13826" max="13826" width="3.42578125" style="1" customWidth="1"/>
    <col min="13827" max="13827" width="3.28515625" style="1" customWidth="1"/>
    <col min="13828" max="13828" width="2.85546875" style="1" customWidth="1"/>
    <col min="13829" max="13829" width="41.42578125" style="1" customWidth="1"/>
    <col min="13830" max="13830" width="8" style="1" customWidth="1"/>
    <col min="13831" max="13832" width="15.85546875" style="1" customWidth="1"/>
    <col min="13833" max="13833" width="9.7109375" style="1" bestFit="1" customWidth="1"/>
    <col min="13834" max="13834" width="10.140625" style="1" bestFit="1" customWidth="1"/>
    <col min="13835" max="13836" width="9.7109375" style="1" bestFit="1" customWidth="1"/>
    <col min="13837" max="13838" width="11.140625" style="1" bestFit="1" customWidth="1"/>
    <col min="13839" max="13839" width="11" style="1" bestFit="1" customWidth="1"/>
    <col min="13840" max="13840" width="10.5703125" style="1" bestFit="1" customWidth="1"/>
    <col min="13841" max="14080" width="9.140625" style="1"/>
    <col min="14081" max="14081" width="0" style="1" hidden="1" customWidth="1"/>
    <col min="14082" max="14082" width="3.42578125" style="1" customWidth="1"/>
    <col min="14083" max="14083" width="3.28515625" style="1" customWidth="1"/>
    <col min="14084" max="14084" width="2.85546875" style="1" customWidth="1"/>
    <col min="14085" max="14085" width="41.42578125" style="1" customWidth="1"/>
    <col min="14086" max="14086" width="8" style="1" customWidth="1"/>
    <col min="14087" max="14088" width="15.85546875" style="1" customWidth="1"/>
    <col min="14089" max="14089" width="9.7109375" style="1" bestFit="1" customWidth="1"/>
    <col min="14090" max="14090" width="10.140625" style="1" bestFit="1" customWidth="1"/>
    <col min="14091" max="14092" width="9.7109375" style="1" bestFit="1" customWidth="1"/>
    <col min="14093" max="14094" width="11.140625" style="1" bestFit="1" customWidth="1"/>
    <col min="14095" max="14095" width="11" style="1" bestFit="1" customWidth="1"/>
    <col min="14096" max="14096" width="10.5703125" style="1" bestFit="1" customWidth="1"/>
    <col min="14097" max="14336" width="9.140625" style="1"/>
    <col min="14337" max="14337" width="0" style="1" hidden="1" customWidth="1"/>
    <col min="14338" max="14338" width="3.42578125" style="1" customWidth="1"/>
    <col min="14339" max="14339" width="3.28515625" style="1" customWidth="1"/>
    <col min="14340" max="14340" width="2.85546875" style="1" customWidth="1"/>
    <col min="14341" max="14341" width="41.42578125" style="1" customWidth="1"/>
    <col min="14342" max="14342" width="8" style="1" customWidth="1"/>
    <col min="14343" max="14344" width="15.85546875" style="1" customWidth="1"/>
    <col min="14345" max="14345" width="9.7109375" style="1" bestFit="1" customWidth="1"/>
    <col min="14346" max="14346" width="10.140625" style="1" bestFit="1" customWidth="1"/>
    <col min="14347" max="14348" width="9.7109375" style="1" bestFit="1" customWidth="1"/>
    <col min="14349" max="14350" width="11.140625" style="1" bestFit="1" customWidth="1"/>
    <col min="14351" max="14351" width="11" style="1" bestFit="1" customWidth="1"/>
    <col min="14352" max="14352" width="10.5703125" style="1" bestFit="1" customWidth="1"/>
    <col min="14353" max="14592" width="9.140625" style="1"/>
    <col min="14593" max="14593" width="0" style="1" hidden="1" customWidth="1"/>
    <col min="14594" max="14594" width="3.42578125" style="1" customWidth="1"/>
    <col min="14595" max="14595" width="3.28515625" style="1" customWidth="1"/>
    <col min="14596" max="14596" width="2.85546875" style="1" customWidth="1"/>
    <col min="14597" max="14597" width="41.42578125" style="1" customWidth="1"/>
    <col min="14598" max="14598" width="8" style="1" customWidth="1"/>
    <col min="14599" max="14600" width="15.85546875" style="1" customWidth="1"/>
    <col min="14601" max="14601" width="9.7109375" style="1" bestFit="1" customWidth="1"/>
    <col min="14602" max="14602" width="10.140625" style="1" bestFit="1" customWidth="1"/>
    <col min="14603" max="14604" width="9.7109375" style="1" bestFit="1" customWidth="1"/>
    <col min="14605" max="14606" width="11.140625" style="1" bestFit="1" customWidth="1"/>
    <col min="14607" max="14607" width="11" style="1" bestFit="1" customWidth="1"/>
    <col min="14608" max="14608" width="10.5703125" style="1" bestFit="1" customWidth="1"/>
    <col min="14609" max="14848" width="9.140625" style="1"/>
    <col min="14849" max="14849" width="0" style="1" hidden="1" customWidth="1"/>
    <col min="14850" max="14850" width="3.42578125" style="1" customWidth="1"/>
    <col min="14851" max="14851" width="3.28515625" style="1" customWidth="1"/>
    <col min="14852" max="14852" width="2.85546875" style="1" customWidth="1"/>
    <col min="14853" max="14853" width="41.42578125" style="1" customWidth="1"/>
    <col min="14854" max="14854" width="8" style="1" customWidth="1"/>
    <col min="14855" max="14856" width="15.85546875" style="1" customWidth="1"/>
    <col min="14857" max="14857" width="9.7109375" style="1" bestFit="1" customWidth="1"/>
    <col min="14858" max="14858" width="10.140625" style="1" bestFit="1" customWidth="1"/>
    <col min="14859" max="14860" width="9.7109375" style="1" bestFit="1" customWidth="1"/>
    <col min="14861" max="14862" width="11.140625" style="1" bestFit="1" customWidth="1"/>
    <col min="14863" max="14863" width="11" style="1" bestFit="1" customWidth="1"/>
    <col min="14864" max="14864" width="10.5703125" style="1" bestFit="1" customWidth="1"/>
    <col min="14865" max="15104" width="9.140625" style="1"/>
    <col min="15105" max="15105" width="0" style="1" hidden="1" customWidth="1"/>
    <col min="15106" max="15106" width="3.42578125" style="1" customWidth="1"/>
    <col min="15107" max="15107" width="3.28515625" style="1" customWidth="1"/>
    <col min="15108" max="15108" width="2.85546875" style="1" customWidth="1"/>
    <col min="15109" max="15109" width="41.42578125" style="1" customWidth="1"/>
    <col min="15110" max="15110" width="8" style="1" customWidth="1"/>
    <col min="15111" max="15112" width="15.85546875" style="1" customWidth="1"/>
    <col min="15113" max="15113" width="9.7109375" style="1" bestFit="1" customWidth="1"/>
    <col min="15114" max="15114" width="10.140625" style="1" bestFit="1" customWidth="1"/>
    <col min="15115" max="15116" width="9.7109375" style="1" bestFit="1" customWidth="1"/>
    <col min="15117" max="15118" width="11.140625" style="1" bestFit="1" customWidth="1"/>
    <col min="15119" max="15119" width="11" style="1" bestFit="1" customWidth="1"/>
    <col min="15120" max="15120" width="10.5703125" style="1" bestFit="1" customWidth="1"/>
    <col min="15121" max="15360" width="9.140625" style="1"/>
    <col min="15361" max="15361" width="0" style="1" hidden="1" customWidth="1"/>
    <col min="15362" max="15362" width="3.42578125" style="1" customWidth="1"/>
    <col min="15363" max="15363" width="3.28515625" style="1" customWidth="1"/>
    <col min="15364" max="15364" width="2.85546875" style="1" customWidth="1"/>
    <col min="15365" max="15365" width="41.42578125" style="1" customWidth="1"/>
    <col min="15366" max="15366" width="8" style="1" customWidth="1"/>
    <col min="15367" max="15368" width="15.85546875" style="1" customWidth="1"/>
    <col min="15369" max="15369" width="9.7109375" style="1" bestFit="1" customWidth="1"/>
    <col min="15370" max="15370" width="10.140625" style="1" bestFit="1" customWidth="1"/>
    <col min="15371" max="15372" width="9.7109375" style="1" bestFit="1" customWidth="1"/>
    <col min="15373" max="15374" width="11.140625" style="1" bestFit="1" customWidth="1"/>
    <col min="15375" max="15375" width="11" style="1" bestFit="1" customWidth="1"/>
    <col min="15376" max="15376" width="10.5703125" style="1" bestFit="1" customWidth="1"/>
    <col min="15377" max="15616" width="9.140625" style="1"/>
    <col min="15617" max="15617" width="0" style="1" hidden="1" customWidth="1"/>
    <col min="15618" max="15618" width="3.42578125" style="1" customWidth="1"/>
    <col min="15619" max="15619" width="3.28515625" style="1" customWidth="1"/>
    <col min="15620" max="15620" width="2.85546875" style="1" customWidth="1"/>
    <col min="15621" max="15621" width="41.42578125" style="1" customWidth="1"/>
    <col min="15622" max="15622" width="8" style="1" customWidth="1"/>
    <col min="15623" max="15624" width="15.85546875" style="1" customWidth="1"/>
    <col min="15625" max="15625" width="9.7109375" style="1" bestFit="1" customWidth="1"/>
    <col min="15626" max="15626" width="10.140625" style="1" bestFit="1" customWidth="1"/>
    <col min="15627" max="15628" width="9.7109375" style="1" bestFit="1" customWidth="1"/>
    <col min="15629" max="15630" width="11.140625" style="1" bestFit="1" customWidth="1"/>
    <col min="15631" max="15631" width="11" style="1" bestFit="1" customWidth="1"/>
    <col min="15632" max="15632" width="10.5703125" style="1" bestFit="1" customWidth="1"/>
    <col min="15633" max="15872" width="9.140625" style="1"/>
    <col min="15873" max="15873" width="0" style="1" hidden="1" customWidth="1"/>
    <col min="15874" max="15874" width="3.42578125" style="1" customWidth="1"/>
    <col min="15875" max="15875" width="3.28515625" style="1" customWidth="1"/>
    <col min="15876" max="15876" width="2.85546875" style="1" customWidth="1"/>
    <col min="15877" max="15877" width="41.42578125" style="1" customWidth="1"/>
    <col min="15878" max="15878" width="8" style="1" customWidth="1"/>
    <col min="15879" max="15880" width="15.85546875" style="1" customWidth="1"/>
    <col min="15881" max="15881" width="9.7109375" style="1" bestFit="1" customWidth="1"/>
    <col min="15882" max="15882" width="10.140625" style="1" bestFit="1" customWidth="1"/>
    <col min="15883" max="15884" width="9.7109375" style="1" bestFit="1" customWidth="1"/>
    <col min="15885" max="15886" width="11.140625" style="1" bestFit="1" customWidth="1"/>
    <col min="15887" max="15887" width="11" style="1" bestFit="1" customWidth="1"/>
    <col min="15888" max="15888" width="10.5703125" style="1" bestFit="1" customWidth="1"/>
    <col min="15889" max="16128" width="9.140625" style="1"/>
    <col min="16129" max="16129" width="0" style="1" hidden="1" customWidth="1"/>
    <col min="16130" max="16130" width="3.42578125" style="1" customWidth="1"/>
    <col min="16131" max="16131" width="3.28515625" style="1" customWidth="1"/>
    <col min="16132" max="16132" width="2.85546875" style="1" customWidth="1"/>
    <col min="16133" max="16133" width="41.42578125" style="1" customWidth="1"/>
    <col min="16134" max="16134" width="8" style="1" customWidth="1"/>
    <col min="16135" max="16136" width="15.85546875" style="1" customWidth="1"/>
    <col min="16137" max="16137" width="9.7109375" style="1" bestFit="1" customWidth="1"/>
    <col min="16138" max="16138" width="10.140625" style="1" bestFit="1" customWidth="1"/>
    <col min="16139" max="16140" width="9.7109375" style="1" bestFit="1" customWidth="1"/>
    <col min="16141" max="16142" width="11.140625" style="1" bestFit="1" customWidth="1"/>
    <col min="16143" max="16143" width="11" style="1" bestFit="1" customWidth="1"/>
    <col min="16144" max="16144" width="10.5703125" style="1" bestFit="1" customWidth="1"/>
    <col min="16145" max="16384" width="9.140625" style="1"/>
  </cols>
  <sheetData>
    <row r="1" spans="1:13">
      <c r="F1" s="6"/>
      <c r="G1" s="6"/>
      <c r="H1" s="6"/>
    </row>
    <row r="2" spans="1:13" ht="13.5" customHeight="1">
      <c r="A2" s="105"/>
      <c r="B2" s="105"/>
      <c r="C2" s="105"/>
      <c r="D2" s="105"/>
      <c r="E2" s="105"/>
      <c r="F2" s="105"/>
      <c r="G2" s="105"/>
      <c r="H2" s="105"/>
    </row>
    <row r="3" spans="1:13" ht="39" customHeight="1">
      <c r="A3" s="106" t="s">
        <v>0</v>
      </c>
      <c r="B3" s="106"/>
      <c r="C3" s="106"/>
      <c r="D3" s="106"/>
      <c r="E3" s="106"/>
      <c r="F3" s="106"/>
      <c r="G3" s="106"/>
      <c r="H3" s="106"/>
      <c r="I3" s="7"/>
    </row>
    <row r="4" spans="1:13" ht="18" customHeight="1">
      <c r="A4" s="107"/>
      <c r="B4" s="107"/>
      <c r="C4" s="107"/>
      <c r="D4" s="107"/>
      <c r="E4" s="107"/>
      <c r="F4" s="107"/>
      <c r="G4" s="108" t="s">
        <v>1</v>
      </c>
      <c r="H4" s="108"/>
      <c r="I4" s="7"/>
      <c r="J4" s="7"/>
    </row>
    <row r="5" spans="1:13" ht="18" customHeight="1">
      <c r="A5" s="96" t="s">
        <v>2</v>
      </c>
      <c r="B5" s="96" t="s">
        <v>3</v>
      </c>
      <c r="C5" s="99" t="s">
        <v>4</v>
      </c>
      <c r="D5" s="99" t="s">
        <v>5</v>
      </c>
      <c r="E5" s="92" t="s">
        <v>6</v>
      </c>
      <c r="F5" s="102" t="s">
        <v>7</v>
      </c>
      <c r="G5" s="92" t="s">
        <v>8</v>
      </c>
      <c r="H5" s="92" t="s">
        <v>9</v>
      </c>
      <c r="I5" s="7"/>
    </row>
    <row r="6" spans="1:13" s="8" customFormat="1" ht="13.5" customHeight="1">
      <c r="A6" s="97"/>
      <c r="B6" s="97"/>
      <c r="C6" s="100"/>
      <c r="D6" s="100"/>
      <c r="E6" s="93"/>
      <c r="F6" s="103"/>
      <c r="G6" s="93"/>
      <c r="H6" s="93"/>
    </row>
    <row r="7" spans="1:13" s="11" customFormat="1" ht="60.75" customHeight="1">
      <c r="A7" s="98"/>
      <c r="B7" s="98"/>
      <c r="C7" s="101"/>
      <c r="D7" s="101"/>
      <c r="E7" s="94"/>
      <c r="F7" s="104"/>
      <c r="G7" s="94"/>
      <c r="H7" s="94"/>
      <c r="I7" s="9"/>
      <c r="J7" s="9"/>
      <c r="K7" s="9"/>
      <c r="L7" s="10"/>
    </row>
    <row r="8" spans="1:13" s="14" customFormat="1">
      <c r="A8" s="12">
        <v>1</v>
      </c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3">
        <v>7</v>
      </c>
      <c r="H8" s="13">
        <v>7</v>
      </c>
      <c r="K8" s="15"/>
      <c r="L8" s="16"/>
    </row>
    <row r="9" spans="1:13" s="23" customFormat="1" ht="24.75" customHeight="1">
      <c r="A9" s="17"/>
      <c r="B9" s="18"/>
      <c r="C9" s="19"/>
      <c r="D9" s="19"/>
      <c r="E9" s="20" t="s">
        <v>10</v>
      </c>
      <c r="F9" s="21"/>
      <c r="G9" s="22">
        <f>+G10+G30+G32+G40+G45+G48+G50+G59+G66+G69+G78+G80+G84+G86+G91+G76+G63+G25+G28+K7+G74+G89+G82</f>
        <v>249248.24299999999</v>
      </c>
      <c r="H9" s="22">
        <f>+H10+H25+H30+H32+H40+H45+H48+H50+H59+H63+H66+H69+H74+H76+H78+H80+H82+H84+H86+H89+H91</f>
        <v>326268.42800000001</v>
      </c>
      <c r="J9" s="15"/>
      <c r="K9" s="15"/>
    </row>
    <row r="10" spans="1:13" s="31" customFormat="1" ht="14.25">
      <c r="A10" s="24"/>
      <c r="B10" s="25" t="s">
        <v>11</v>
      </c>
      <c r="C10" s="26">
        <v>1</v>
      </c>
      <c r="D10" s="26">
        <v>1</v>
      </c>
      <c r="E10" s="27" t="s">
        <v>12</v>
      </c>
      <c r="F10" s="28"/>
      <c r="G10" s="29">
        <f>+G11+G12+G13+G14+G15+G16+G17+G18+G19+G20+G21+G22+G23+G24</f>
        <v>11637.599999999999</v>
      </c>
      <c r="H10" s="29">
        <f>+H11+H12+H13+H14+H15+H16+H17+H18+H19+H20+H21+H22+H23+H24</f>
        <v>16282.626000000002</v>
      </c>
      <c r="I10" s="30"/>
      <c r="J10" s="30"/>
      <c r="M10" s="30"/>
    </row>
    <row r="11" spans="1:13" s="31" customFormat="1" ht="14.25">
      <c r="A11" s="24"/>
      <c r="B11" s="25"/>
      <c r="C11" s="26"/>
      <c r="D11" s="26"/>
      <c r="E11" s="32" t="s">
        <v>13</v>
      </c>
      <c r="F11" s="33" t="s">
        <v>14</v>
      </c>
      <c r="G11" s="34">
        <v>824</v>
      </c>
      <c r="H11" s="34"/>
      <c r="I11" s="30"/>
      <c r="J11" s="30"/>
      <c r="M11" s="30"/>
    </row>
    <row r="12" spans="1:13">
      <c r="A12" s="35"/>
      <c r="B12" s="36"/>
      <c r="C12" s="37"/>
      <c r="D12" s="37"/>
      <c r="E12" s="32" t="s">
        <v>15</v>
      </c>
      <c r="F12" s="33" t="s">
        <v>16</v>
      </c>
      <c r="G12" s="34">
        <v>3239.4</v>
      </c>
      <c r="H12" s="34">
        <v>1946.0129999999999</v>
      </c>
    </row>
    <row r="13" spans="1:13">
      <c r="A13" s="35"/>
      <c r="B13" s="36"/>
      <c r="C13" s="37"/>
      <c r="D13" s="37"/>
      <c r="E13" s="32" t="s">
        <v>17</v>
      </c>
      <c r="F13" s="33" t="s">
        <v>18</v>
      </c>
      <c r="G13" s="34">
        <v>5770.9</v>
      </c>
      <c r="H13" s="34">
        <v>5884.5839999999998</v>
      </c>
    </row>
    <row r="14" spans="1:13" ht="13.5" customHeight="1">
      <c r="A14" s="35"/>
      <c r="B14" s="36"/>
      <c r="C14" s="37"/>
      <c r="D14" s="37"/>
      <c r="E14" s="32" t="s">
        <v>19</v>
      </c>
      <c r="F14" s="33" t="s">
        <v>20</v>
      </c>
      <c r="G14" s="34">
        <v>337.3</v>
      </c>
      <c r="H14" s="34">
        <v>171.5</v>
      </c>
    </row>
    <row r="15" spans="1:13" s="23" customFormat="1">
      <c r="A15" s="35"/>
      <c r="B15" s="36"/>
      <c r="C15" s="37"/>
      <c r="D15" s="37"/>
      <c r="E15" s="38" t="s">
        <v>21</v>
      </c>
      <c r="F15" s="33" t="s">
        <v>22</v>
      </c>
      <c r="G15" s="34"/>
      <c r="H15" s="34"/>
    </row>
    <row r="16" spans="1:13" ht="16.5" customHeight="1">
      <c r="A16" s="35"/>
      <c r="B16" s="36"/>
      <c r="C16" s="37"/>
      <c r="D16" s="37"/>
      <c r="E16" s="32" t="s">
        <v>23</v>
      </c>
      <c r="F16" s="33" t="s">
        <v>24</v>
      </c>
      <c r="G16" s="34"/>
      <c r="H16" s="34">
        <v>466</v>
      </c>
    </row>
    <row r="17" spans="1:9" ht="16.5" customHeight="1">
      <c r="A17" s="35"/>
      <c r="B17" s="36"/>
      <c r="C17" s="37"/>
      <c r="D17" s="37"/>
      <c r="E17" s="32" t="s">
        <v>25</v>
      </c>
      <c r="F17" s="33" t="s">
        <v>26</v>
      </c>
      <c r="G17" s="34">
        <v>124.5</v>
      </c>
      <c r="H17" s="34">
        <v>3647.1</v>
      </c>
      <c r="I17" s="7"/>
    </row>
    <row r="18" spans="1:9">
      <c r="A18" s="35"/>
      <c r="B18" s="36"/>
      <c r="C18" s="37"/>
      <c r="D18" s="37"/>
      <c r="E18" s="32" t="s">
        <v>27</v>
      </c>
      <c r="F18" s="33" t="s">
        <v>28</v>
      </c>
      <c r="G18" s="34"/>
      <c r="H18" s="34">
        <v>480</v>
      </c>
    </row>
    <row r="19" spans="1:9" ht="27">
      <c r="A19" s="35"/>
      <c r="B19" s="36"/>
      <c r="C19" s="37"/>
      <c r="D19" s="37"/>
      <c r="E19" s="32" t="s">
        <v>29</v>
      </c>
      <c r="F19" s="33" t="s">
        <v>30</v>
      </c>
      <c r="G19" s="34"/>
      <c r="H19" s="34">
        <v>44</v>
      </c>
    </row>
    <row r="20" spans="1:9">
      <c r="A20" s="35"/>
      <c r="B20" s="36"/>
      <c r="C20" s="37"/>
      <c r="D20" s="37"/>
      <c r="E20" s="32" t="s">
        <v>31</v>
      </c>
      <c r="F20" s="33" t="s">
        <v>32</v>
      </c>
      <c r="G20" s="34"/>
      <c r="H20" s="34">
        <v>628.75400000000002</v>
      </c>
    </row>
    <row r="21" spans="1:9">
      <c r="A21" s="35"/>
      <c r="B21" s="36"/>
      <c r="C21" s="37"/>
      <c r="D21" s="37"/>
      <c r="E21" s="32" t="s">
        <v>33</v>
      </c>
      <c r="F21" s="33" t="s">
        <v>34</v>
      </c>
      <c r="G21" s="34"/>
      <c r="H21" s="34">
        <v>472</v>
      </c>
    </row>
    <row r="22" spans="1:9">
      <c r="A22" s="35"/>
      <c r="B22" s="36"/>
      <c r="C22" s="37"/>
      <c r="D22" s="37"/>
      <c r="E22" s="32" t="s">
        <v>35</v>
      </c>
      <c r="F22" s="33" t="s">
        <v>36</v>
      </c>
      <c r="G22" s="34"/>
      <c r="H22" s="34">
        <v>50.262</v>
      </c>
    </row>
    <row r="23" spans="1:9">
      <c r="A23" s="35"/>
      <c r="B23" s="36"/>
      <c r="C23" s="37"/>
      <c r="D23" s="37"/>
      <c r="E23" s="32" t="s">
        <v>37</v>
      </c>
      <c r="F23" s="33" t="s">
        <v>38</v>
      </c>
      <c r="G23" s="39">
        <v>339</v>
      </c>
      <c r="H23" s="39">
        <v>1630</v>
      </c>
    </row>
    <row r="24" spans="1:9">
      <c r="A24" s="35"/>
      <c r="B24" s="36"/>
      <c r="C24" s="37"/>
      <c r="D24" s="37"/>
      <c r="E24" s="40" t="s">
        <v>39</v>
      </c>
      <c r="F24" s="41">
        <v>5113</v>
      </c>
      <c r="G24" s="39">
        <v>1002.5</v>
      </c>
      <c r="H24" s="39">
        <v>862.41300000000001</v>
      </c>
    </row>
    <row r="25" spans="1:9" ht="14.25">
      <c r="A25" s="35"/>
      <c r="B25" s="42" t="s">
        <v>40</v>
      </c>
      <c r="C25" s="43">
        <v>5</v>
      </c>
      <c r="D25" s="43">
        <v>1</v>
      </c>
      <c r="E25" s="44" t="s">
        <v>41</v>
      </c>
      <c r="F25" s="45"/>
      <c r="G25" s="46">
        <f>+G27</f>
        <v>1250</v>
      </c>
      <c r="H25" s="46">
        <f>+H26+H27</f>
        <v>1750</v>
      </c>
    </row>
    <row r="26" spans="1:9" ht="14.25">
      <c r="A26" s="35"/>
      <c r="B26" s="42"/>
      <c r="C26" s="43"/>
      <c r="D26" s="43"/>
      <c r="E26" s="32" t="s">
        <v>42</v>
      </c>
      <c r="F26" s="33" t="s">
        <v>43</v>
      </c>
      <c r="G26" s="46"/>
      <c r="H26" s="46">
        <v>1750</v>
      </c>
    </row>
    <row r="27" spans="1:9">
      <c r="A27" s="35"/>
      <c r="B27" s="36"/>
      <c r="C27" s="37"/>
      <c r="D27" s="37"/>
      <c r="E27" s="32" t="s">
        <v>44</v>
      </c>
      <c r="F27" s="41">
        <v>5134</v>
      </c>
      <c r="G27" s="39">
        <v>1250</v>
      </c>
      <c r="H27" s="39"/>
    </row>
    <row r="28" spans="1:9">
      <c r="A28" s="35"/>
      <c r="B28" s="36" t="s">
        <v>45</v>
      </c>
      <c r="C28" s="37">
        <v>5</v>
      </c>
      <c r="D28" s="37">
        <v>1</v>
      </c>
      <c r="E28" s="32" t="s">
        <v>46</v>
      </c>
      <c r="F28" s="41"/>
      <c r="G28" s="39">
        <f>+G29</f>
        <v>0</v>
      </c>
      <c r="H28" s="39"/>
    </row>
    <row r="29" spans="1:9">
      <c r="A29" s="35"/>
      <c r="B29" s="36"/>
      <c r="C29" s="37"/>
      <c r="D29" s="37"/>
      <c r="E29" s="32" t="s">
        <v>31</v>
      </c>
      <c r="F29" s="41">
        <v>4264</v>
      </c>
      <c r="G29" s="39"/>
      <c r="H29" s="39"/>
    </row>
    <row r="30" spans="1:9" ht="28.5">
      <c r="A30" s="35"/>
      <c r="B30" s="42" t="s">
        <v>11</v>
      </c>
      <c r="C30" s="43">
        <v>6</v>
      </c>
      <c r="D30" s="43">
        <v>1</v>
      </c>
      <c r="E30" s="47" t="s">
        <v>47</v>
      </c>
      <c r="F30" s="48"/>
      <c r="G30" s="46">
        <f>+G31</f>
        <v>0</v>
      </c>
      <c r="H30" s="46">
        <f>+H31</f>
        <v>0</v>
      </c>
    </row>
    <row r="31" spans="1:9">
      <c r="A31" s="35"/>
      <c r="B31" s="36"/>
      <c r="C31" s="37"/>
      <c r="D31" s="37"/>
      <c r="E31" s="32"/>
      <c r="F31" s="33" t="s">
        <v>36</v>
      </c>
      <c r="G31" s="39">
        <v>0</v>
      </c>
      <c r="H31" s="39">
        <v>0</v>
      </c>
    </row>
    <row r="32" spans="1:9" s="31" customFormat="1" ht="14.25">
      <c r="A32" s="24">
        <v>2451</v>
      </c>
      <c r="B32" s="49" t="s">
        <v>48</v>
      </c>
      <c r="C32" s="50">
        <v>5</v>
      </c>
      <c r="D32" s="50">
        <v>1</v>
      </c>
      <c r="E32" s="51" t="s">
        <v>49</v>
      </c>
      <c r="F32" s="52"/>
      <c r="G32" s="53">
        <f>+G33+G35+G36+G38+G39+G37</f>
        <v>55664.800000000003</v>
      </c>
      <c r="H32" s="53">
        <f>+H33+H35+H36+H38+H39+H37</f>
        <v>99575.271999999997</v>
      </c>
    </row>
    <row r="33" spans="1:16" s="31" customFormat="1" ht="26.25" customHeight="1">
      <c r="A33" s="24"/>
      <c r="B33" s="49"/>
      <c r="C33" s="50"/>
      <c r="D33" s="50"/>
      <c r="E33" s="40" t="s">
        <v>50</v>
      </c>
      <c r="F33" s="41" t="s">
        <v>51</v>
      </c>
      <c r="G33" s="54"/>
      <c r="H33" s="54"/>
    </row>
    <row r="34" spans="1:16" s="55" customFormat="1" ht="13.5" hidden="1" customHeight="1">
      <c r="A34" s="35"/>
      <c r="B34" s="36"/>
      <c r="C34" s="37"/>
      <c r="D34" s="37"/>
      <c r="E34" s="32" t="s">
        <v>33</v>
      </c>
      <c r="F34" s="33" t="s">
        <v>34</v>
      </c>
      <c r="G34" s="34"/>
      <c r="H34" s="34"/>
    </row>
    <row r="35" spans="1:16" s="55" customFormat="1">
      <c r="A35" s="35"/>
      <c r="B35" s="36"/>
      <c r="C35" s="37"/>
      <c r="D35" s="37"/>
      <c r="E35" s="40" t="s">
        <v>39</v>
      </c>
      <c r="F35" s="41">
        <v>5113</v>
      </c>
      <c r="G35" s="34">
        <v>51664.800000000003</v>
      </c>
      <c r="H35" s="34">
        <v>94570.271999999997</v>
      </c>
      <c r="M35" s="56"/>
      <c r="N35" s="56"/>
      <c r="O35" s="56"/>
    </row>
    <row r="36" spans="1:16" s="55" customFormat="1">
      <c r="A36" s="35"/>
      <c r="B36" s="36"/>
      <c r="C36" s="37"/>
      <c r="D36" s="37"/>
      <c r="E36" s="32" t="s">
        <v>33</v>
      </c>
      <c r="F36" s="41">
        <v>4269</v>
      </c>
      <c r="G36" s="34"/>
      <c r="H36" s="34">
        <v>5005</v>
      </c>
    </row>
    <row r="37" spans="1:16" s="55" customFormat="1">
      <c r="A37" s="35"/>
      <c r="B37" s="36"/>
      <c r="C37" s="37"/>
      <c r="D37" s="37"/>
      <c r="E37" s="32" t="s">
        <v>44</v>
      </c>
      <c r="F37" s="41" t="s">
        <v>52</v>
      </c>
      <c r="G37" s="34">
        <v>4000</v>
      </c>
      <c r="H37" s="34"/>
      <c r="I37" s="57"/>
      <c r="N37" s="56"/>
      <c r="P37" s="57"/>
    </row>
    <row r="38" spans="1:16" s="55" customFormat="1">
      <c r="A38" s="35"/>
      <c r="B38" s="36"/>
      <c r="C38" s="37"/>
      <c r="D38" s="37"/>
      <c r="E38" s="32"/>
      <c r="F38" s="41">
        <v>5121</v>
      </c>
      <c r="G38" s="34">
        <v>0</v>
      </c>
      <c r="H38" s="34"/>
      <c r="I38" s="57"/>
    </row>
    <row r="39" spans="1:16" s="55" customFormat="1">
      <c r="A39" s="35"/>
      <c r="B39" s="36"/>
      <c r="C39" s="37"/>
      <c r="D39" s="37"/>
      <c r="E39" s="38" t="s">
        <v>53</v>
      </c>
      <c r="F39" s="41">
        <v>5129</v>
      </c>
      <c r="G39" s="34">
        <v>0</v>
      </c>
      <c r="H39" s="34"/>
      <c r="J39" s="1"/>
    </row>
    <row r="40" spans="1:16" s="60" customFormat="1" ht="14.25">
      <c r="A40" s="35">
        <v>2511</v>
      </c>
      <c r="B40" s="42" t="s">
        <v>54</v>
      </c>
      <c r="C40" s="43">
        <v>1</v>
      </c>
      <c r="D40" s="43">
        <v>1</v>
      </c>
      <c r="E40" s="47" t="s">
        <v>55</v>
      </c>
      <c r="F40" s="58"/>
      <c r="G40" s="59">
        <f>+G41+G42+G43+G44</f>
        <v>118</v>
      </c>
      <c r="H40" s="59">
        <f>+H41+H42+H43+H44</f>
        <v>371.23</v>
      </c>
      <c r="P40" s="61"/>
    </row>
    <row r="41" spans="1:16" s="60" customFormat="1" ht="14.25">
      <c r="A41" s="35"/>
      <c r="B41" s="42"/>
      <c r="C41" s="43"/>
      <c r="D41" s="43"/>
      <c r="E41" s="32" t="s">
        <v>27</v>
      </c>
      <c r="F41" s="62" t="s">
        <v>28</v>
      </c>
      <c r="G41" s="63">
        <v>20</v>
      </c>
      <c r="H41" s="63">
        <v>202</v>
      </c>
      <c r="P41" s="61"/>
    </row>
    <row r="42" spans="1:16" s="60" customFormat="1">
      <c r="A42" s="35"/>
      <c r="B42" s="36"/>
      <c r="C42" s="37"/>
      <c r="D42" s="37"/>
      <c r="E42" s="40" t="s">
        <v>17</v>
      </c>
      <c r="F42" s="33" t="s">
        <v>18</v>
      </c>
      <c r="G42" s="34"/>
      <c r="H42" s="34"/>
      <c r="M42" s="61"/>
    </row>
    <row r="43" spans="1:16" s="60" customFormat="1">
      <c r="A43" s="35"/>
      <c r="B43" s="36"/>
      <c r="C43" s="37"/>
      <c r="D43" s="37"/>
      <c r="E43" s="32" t="s">
        <v>31</v>
      </c>
      <c r="F43" s="33" t="s">
        <v>32</v>
      </c>
      <c r="G43" s="64">
        <v>98</v>
      </c>
      <c r="H43" s="64">
        <v>169.23</v>
      </c>
      <c r="M43" s="65"/>
      <c r="P43" s="65"/>
    </row>
    <row r="44" spans="1:16" s="60" customFormat="1">
      <c r="A44" s="35"/>
      <c r="B44" s="36"/>
      <c r="C44" s="37"/>
      <c r="D44" s="37"/>
      <c r="E44" s="38" t="s">
        <v>53</v>
      </c>
      <c r="F44" s="41">
        <v>5129</v>
      </c>
      <c r="G44" s="66"/>
      <c r="H44" s="66"/>
    </row>
    <row r="45" spans="1:16" s="60" customFormat="1" ht="28.5">
      <c r="A45" s="35"/>
      <c r="B45" s="42" t="s">
        <v>54</v>
      </c>
      <c r="C45" s="43">
        <v>6</v>
      </c>
      <c r="D45" s="43">
        <v>1</v>
      </c>
      <c r="E45" s="47" t="s">
        <v>56</v>
      </c>
      <c r="F45" s="67"/>
      <c r="G45" s="68">
        <f>SUM(G46)</f>
        <v>145</v>
      </c>
      <c r="H45" s="68">
        <f>+H46+H47</f>
        <v>150</v>
      </c>
    </row>
    <row r="46" spans="1:16" s="60" customFormat="1">
      <c r="A46" s="35"/>
      <c r="B46" s="36"/>
      <c r="C46" s="37"/>
      <c r="D46" s="37"/>
      <c r="E46" s="40" t="s">
        <v>17</v>
      </c>
      <c r="F46" s="33" t="s">
        <v>18</v>
      </c>
      <c r="G46" s="34">
        <v>145</v>
      </c>
      <c r="H46" s="34"/>
    </row>
    <row r="47" spans="1:16" s="60" customFormat="1">
      <c r="A47" s="35"/>
      <c r="B47" s="36"/>
      <c r="C47" s="37"/>
      <c r="D47" s="37"/>
      <c r="E47" s="40" t="s">
        <v>57</v>
      </c>
      <c r="F47" s="33" t="s">
        <v>58</v>
      </c>
      <c r="G47" s="34"/>
      <c r="H47" s="34">
        <v>150</v>
      </c>
    </row>
    <row r="48" spans="1:16" s="60" customFormat="1" ht="14.25">
      <c r="A48" s="35"/>
      <c r="B48" s="42" t="s">
        <v>59</v>
      </c>
      <c r="C48" s="43">
        <v>4</v>
      </c>
      <c r="D48" s="43">
        <v>1</v>
      </c>
      <c r="E48" s="69" t="s">
        <v>60</v>
      </c>
      <c r="F48" s="41"/>
      <c r="G48" s="59">
        <f>G49</f>
        <v>5751.8</v>
      </c>
      <c r="H48" s="59">
        <f>H49</f>
        <v>14556.4</v>
      </c>
      <c r="M48" s="65"/>
    </row>
    <row r="49" spans="1:13" s="60" customFormat="1" ht="14.25">
      <c r="A49" s="35"/>
      <c r="B49" s="42"/>
      <c r="C49" s="43"/>
      <c r="D49" s="43"/>
      <c r="E49" s="32" t="s">
        <v>15</v>
      </c>
      <c r="F49" s="33" t="s">
        <v>16</v>
      </c>
      <c r="G49" s="34">
        <v>5751.8</v>
      </c>
      <c r="H49" s="34">
        <v>14556.4</v>
      </c>
    </row>
    <row r="50" spans="1:13" s="60" customFormat="1" ht="42.75">
      <c r="A50" s="35"/>
      <c r="B50" s="42" t="s">
        <v>59</v>
      </c>
      <c r="C50" s="43">
        <v>6</v>
      </c>
      <c r="D50" s="43">
        <v>1</v>
      </c>
      <c r="E50" s="47" t="s">
        <v>61</v>
      </c>
      <c r="F50" s="48"/>
      <c r="G50" s="59">
        <f>+G51+G52+G53+G54+G56+G58+G57+G55</f>
        <v>128248.9</v>
      </c>
      <c r="H50" s="59">
        <f>+H51+H52+H53+H54+H56+H58+H57+H55</f>
        <v>165650.19999999998</v>
      </c>
      <c r="M50" s="61"/>
    </row>
    <row r="51" spans="1:13" s="60" customFormat="1" ht="14.25">
      <c r="A51" s="35"/>
      <c r="B51" s="42"/>
      <c r="C51" s="43"/>
      <c r="D51" s="43"/>
      <c r="E51" s="32" t="s">
        <v>27</v>
      </c>
      <c r="F51" s="33" t="s">
        <v>28</v>
      </c>
      <c r="G51" s="34"/>
      <c r="H51" s="34">
        <v>165</v>
      </c>
    </row>
    <row r="52" spans="1:13" s="60" customFormat="1" ht="14.25">
      <c r="A52" s="35"/>
      <c r="B52" s="42"/>
      <c r="C52" s="43"/>
      <c r="D52" s="43"/>
      <c r="E52" s="32" t="s">
        <v>31</v>
      </c>
      <c r="F52" s="33" t="s">
        <v>32</v>
      </c>
      <c r="G52" s="63">
        <v>582</v>
      </c>
      <c r="H52" s="63">
        <v>70</v>
      </c>
      <c r="M52" s="65"/>
    </row>
    <row r="53" spans="1:13" s="60" customFormat="1" ht="14.25">
      <c r="A53" s="35"/>
      <c r="B53" s="42"/>
      <c r="C53" s="43"/>
      <c r="D53" s="43"/>
      <c r="E53" s="32" t="s">
        <v>33</v>
      </c>
      <c r="F53" s="33" t="s">
        <v>34</v>
      </c>
      <c r="G53" s="63">
        <v>138.5</v>
      </c>
      <c r="H53" s="63">
        <v>1339.9</v>
      </c>
    </row>
    <row r="54" spans="1:13" s="60" customFormat="1" ht="14.25">
      <c r="A54" s="35"/>
      <c r="B54" s="42"/>
      <c r="C54" s="43"/>
      <c r="D54" s="43"/>
      <c r="E54" s="32"/>
      <c r="F54" s="33" t="s">
        <v>30</v>
      </c>
      <c r="G54" s="63"/>
      <c r="H54" s="63"/>
    </row>
    <row r="55" spans="1:13" s="60" customFormat="1" ht="27">
      <c r="A55" s="35"/>
      <c r="B55" s="42"/>
      <c r="C55" s="43"/>
      <c r="D55" s="43"/>
      <c r="E55" s="32" t="s">
        <v>62</v>
      </c>
      <c r="F55" s="33" t="s">
        <v>63</v>
      </c>
      <c r="G55" s="63">
        <v>10260</v>
      </c>
      <c r="H55" s="63"/>
    </row>
    <row r="56" spans="1:13" s="60" customFormat="1" ht="14.25">
      <c r="A56" s="35"/>
      <c r="B56" s="42"/>
      <c r="C56" s="43"/>
      <c r="D56" s="43"/>
      <c r="E56" s="40" t="s">
        <v>39</v>
      </c>
      <c r="F56" s="33" t="s">
        <v>64</v>
      </c>
      <c r="G56" s="34">
        <v>114268.4</v>
      </c>
      <c r="H56" s="34">
        <v>163610.29999999999</v>
      </c>
    </row>
    <row r="57" spans="1:13" s="60" customFormat="1" ht="14.25">
      <c r="A57" s="35"/>
      <c r="B57" s="42"/>
      <c r="C57" s="43"/>
      <c r="D57" s="43"/>
      <c r="E57" s="32" t="s">
        <v>44</v>
      </c>
      <c r="F57" s="41">
        <v>5134</v>
      </c>
      <c r="G57" s="34">
        <v>3000</v>
      </c>
      <c r="H57" s="34">
        <v>465</v>
      </c>
    </row>
    <row r="58" spans="1:13" s="60" customFormat="1" ht="13.5" customHeight="1">
      <c r="A58" s="35"/>
      <c r="B58" s="42"/>
      <c r="C58" s="43"/>
      <c r="D58" s="43"/>
      <c r="E58" s="38" t="s">
        <v>53</v>
      </c>
      <c r="F58" s="41">
        <v>5129</v>
      </c>
      <c r="G58" s="34"/>
      <c r="H58" s="34"/>
    </row>
    <row r="59" spans="1:13" s="60" customFormat="1" ht="14.25">
      <c r="A59" s="35"/>
      <c r="B59" s="42" t="s">
        <v>65</v>
      </c>
      <c r="C59" s="43">
        <v>1</v>
      </c>
      <c r="D59" s="43">
        <v>1</v>
      </c>
      <c r="E59" s="51" t="s">
        <v>66</v>
      </c>
      <c r="F59" s="33"/>
      <c r="G59" s="59">
        <f>+G62+G61</f>
        <v>6651</v>
      </c>
      <c r="H59" s="59">
        <f>+H62+H61</f>
        <v>4308.2</v>
      </c>
    </row>
    <row r="60" spans="1:13" s="60" customFormat="1" ht="27">
      <c r="A60" s="35"/>
      <c r="B60" s="42"/>
      <c r="C60" s="43"/>
      <c r="D60" s="43"/>
      <c r="E60" s="40" t="s">
        <v>67</v>
      </c>
      <c r="F60" s="70" t="s">
        <v>68</v>
      </c>
      <c r="G60" s="34"/>
      <c r="H60" s="34"/>
    </row>
    <row r="61" spans="1:13" s="60" customFormat="1" ht="14.25">
      <c r="A61" s="35"/>
      <c r="B61" s="42"/>
      <c r="C61" s="43"/>
      <c r="D61" s="43"/>
      <c r="E61" s="40" t="s">
        <v>69</v>
      </c>
      <c r="F61" s="70" t="s">
        <v>70</v>
      </c>
      <c r="G61" s="34">
        <v>714</v>
      </c>
      <c r="H61" s="34"/>
    </row>
    <row r="62" spans="1:13" s="60" customFormat="1" ht="27">
      <c r="A62" s="35"/>
      <c r="B62" s="42"/>
      <c r="C62" s="43"/>
      <c r="D62" s="43"/>
      <c r="E62" s="32" t="s">
        <v>71</v>
      </c>
      <c r="F62" s="70" t="s">
        <v>72</v>
      </c>
      <c r="G62" s="34">
        <v>5937</v>
      </c>
      <c r="H62" s="34">
        <v>4308.2</v>
      </c>
    </row>
    <row r="63" spans="1:13" s="60" customFormat="1" ht="14.25">
      <c r="A63" s="35"/>
      <c r="B63" s="42" t="s">
        <v>73</v>
      </c>
      <c r="C63" s="43">
        <v>2</v>
      </c>
      <c r="D63" s="43">
        <v>1</v>
      </c>
      <c r="E63" s="40" t="s">
        <v>74</v>
      </c>
      <c r="F63" s="70"/>
      <c r="G63" s="34">
        <f>+G64+G65</f>
        <v>157.1</v>
      </c>
      <c r="H63" s="71">
        <f>+H64+H65</f>
        <v>62.7</v>
      </c>
    </row>
    <row r="64" spans="1:13" s="60" customFormat="1" ht="27">
      <c r="A64" s="35"/>
      <c r="B64" s="42"/>
      <c r="C64" s="43"/>
      <c r="D64" s="43"/>
      <c r="E64" s="32" t="s">
        <v>71</v>
      </c>
      <c r="F64" s="70" t="s">
        <v>72</v>
      </c>
      <c r="G64" s="34">
        <v>157.1</v>
      </c>
      <c r="H64" s="34">
        <v>62.7</v>
      </c>
    </row>
    <row r="65" spans="1:12" s="60" customFormat="1" ht="27">
      <c r="A65" s="35"/>
      <c r="B65" s="42"/>
      <c r="C65" s="43"/>
      <c r="D65" s="43"/>
      <c r="E65" s="40" t="s">
        <v>67</v>
      </c>
      <c r="F65" s="70" t="s">
        <v>68</v>
      </c>
      <c r="G65" s="34"/>
      <c r="H65" s="34"/>
    </row>
    <row r="66" spans="1:12" s="60" customFormat="1" ht="14.25">
      <c r="A66" s="35"/>
      <c r="B66" s="49" t="s">
        <v>65</v>
      </c>
      <c r="C66" s="50">
        <v>2</v>
      </c>
      <c r="D66" s="50">
        <v>2</v>
      </c>
      <c r="E66" s="51" t="s">
        <v>75</v>
      </c>
      <c r="F66" s="70"/>
      <c r="G66" s="59">
        <f>+G67+G68</f>
        <v>1122.4000000000001</v>
      </c>
      <c r="H66" s="59">
        <f>+H67+H68</f>
        <v>371.1</v>
      </c>
    </row>
    <row r="67" spans="1:12" s="60" customFormat="1" ht="27">
      <c r="A67" s="35"/>
      <c r="B67" s="49"/>
      <c r="C67" s="50"/>
      <c r="D67" s="50"/>
      <c r="E67" s="32" t="s">
        <v>71</v>
      </c>
      <c r="F67" s="70" t="s">
        <v>72</v>
      </c>
      <c r="G67" s="59">
        <v>1122.4000000000001</v>
      </c>
      <c r="H67" s="59">
        <v>371.1</v>
      </c>
    </row>
    <row r="68" spans="1:12" s="60" customFormat="1" ht="27">
      <c r="A68" s="35"/>
      <c r="B68" s="42"/>
      <c r="C68" s="43"/>
      <c r="D68" s="43"/>
      <c r="E68" s="40" t="s">
        <v>67</v>
      </c>
      <c r="F68" s="70" t="s">
        <v>68</v>
      </c>
      <c r="G68" s="34"/>
      <c r="H68" s="34"/>
    </row>
    <row r="69" spans="1:12" s="60" customFormat="1" ht="19.5" customHeight="1">
      <c r="A69" s="35"/>
      <c r="B69" s="49" t="s">
        <v>65</v>
      </c>
      <c r="C69" s="50">
        <v>2</v>
      </c>
      <c r="D69" s="50">
        <v>3</v>
      </c>
      <c r="E69" s="51" t="s">
        <v>76</v>
      </c>
      <c r="F69" s="33"/>
      <c r="G69" s="59">
        <f>+G70+G71</f>
        <v>3266</v>
      </c>
      <c r="H69" s="59">
        <f>+H70+H71</f>
        <v>2182.4</v>
      </c>
    </row>
    <row r="70" spans="1:12" s="60" customFormat="1" ht="30" customHeight="1">
      <c r="A70" s="35"/>
      <c r="B70" s="49"/>
      <c r="C70" s="50"/>
      <c r="D70" s="50"/>
      <c r="E70" s="32" t="s">
        <v>71</v>
      </c>
      <c r="F70" s="70" t="s">
        <v>72</v>
      </c>
      <c r="G70" s="34">
        <v>3214.2</v>
      </c>
      <c r="H70" s="34">
        <v>2182.4</v>
      </c>
    </row>
    <row r="71" spans="1:12" s="60" customFormat="1" ht="25.5" customHeight="1">
      <c r="A71" s="35"/>
      <c r="B71" s="42"/>
      <c r="C71" s="43"/>
      <c r="D71" s="43"/>
      <c r="E71" s="40" t="s">
        <v>67</v>
      </c>
      <c r="F71" s="70" t="s">
        <v>68</v>
      </c>
      <c r="G71" s="34">
        <v>51.8</v>
      </c>
      <c r="H71" s="34"/>
    </row>
    <row r="72" spans="1:12" s="74" customFormat="1" ht="28.5" hidden="1" customHeight="1">
      <c r="A72" s="72">
        <v>2827</v>
      </c>
      <c r="B72" s="49" t="s">
        <v>65</v>
      </c>
      <c r="C72" s="50">
        <v>2</v>
      </c>
      <c r="D72" s="50">
        <v>7</v>
      </c>
      <c r="E72" s="51" t="s">
        <v>77</v>
      </c>
      <c r="F72" s="73"/>
      <c r="G72" s="53">
        <f>G73</f>
        <v>0</v>
      </c>
      <c r="H72" s="53">
        <f>H73</f>
        <v>0</v>
      </c>
      <c r="I72" s="60"/>
      <c r="J72" s="60"/>
      <c r="K72" s="60"/>
      <c r="L72" s="60"/>
    </row>
    <row r="73" spans="1:12" s="60" customFormat="1" ht="27" hidden="1" customHeight="1">
      <c r="A73" s="35"/>
      <c r="B73" s="36"/>
      <c r="C73" s="37"/>
      <c r="D73" s="37"/>
      <c r="E73" s="32" t="s">
        <v>78</v>
      </c>
      <c r="F73" s="75" t="s">
        <v>64</v>
      </c>
      <c r="G73" s="34">
        <v>0</v>
      </c>
      <c r="H73" s="34">
        <v>0</v>
      </c>
      <c r="I73" s="74"/>
      <c r="J73" s="74"/>
      <c r="K73" s="74"/>
      <c r="L73" s="74"/>
    </row>
    <row r="74" spans="1:12" s="60" customFormat="1" ht="27" customHeight="1">
      <c r="A74" s="35"/>
      <c r="B74" s="42" t="s">
        <v>65</v>
      </c>
      <c r="C74" s="43">
        <v>2</v>
      </c>
      <c r="D74" s="43">
        <v>7</v>
      </c>
      <c r="E74" s="32" t="s">
        <v>77</v>
      </c>
      <c r="F74" s="75"/>
      <c r="G74" s="71">
        <f>+G75</f>
        <v>5823.643</v>
      </c>
      <c r="H74" s="71">
        <f>+H75</f>
        <v>0</v>
      </c>
    </row>
    <row r="75" spans="1:12" s="60" customFormat="1" ht="27" customHeight="1">
      <c r="A75" s="35"/>
      <c r="B75" s="36"/>
      <c r="C75" s="37"/>
      <c r="D75" s="37"/>
      <c r="E75" s="32" t="s">
        <v>79</v>
      </c>
      <c r="F75" s="75" t="s">
        <v>80</v>
      </c>
      <c r="G75" s="71">
        <v>5823.643</v>
      </c>
      <c r="H75" s="71"/>
    </row>
    <row r="76" spans="1:12" s="60" customFormat="1" ht="27" customHeight="1">
      <c r="A76" s="35"/>
      <c r="B76" s="42" t="s">
        <v>73</v>
      </c>
      <c r="C76" s="43">
        <v>4</v>
      </c>
      <c r="D76" s="43">
        <v>2</v>
      </c>
      <c r="E76" s="47" t="s">
        <v>81</v>
      </c>
      <c r="F76" s="76"/>
      <c r="G76" s="71">
        <f>+G77</f>
        <v>4875</v>
      </c>
      <c r="H76" s="71">
        <f>+H77</f>
        <v>2000</v>
      </c>
    </row>
    <row r="77" spans="1:12" s="60" customFormat="1" ht="27" customHeight="1">
      <c r="A77" s="35"/>
      <c r="B77" s="36"/>
      <c r="C77" s="37"/>
      <c r="D77" s="37"/>
      <c r="E77" s="32" t="s">
        <v>71</v>
      </c>
      <c r="F77" s="75" t="s">
        <v>72</v>
      </c>
      <c r="G77" s="34">
        <v>4875</v>
      </c>
      <c r="H77" s="34">
        <v>2000</v>
      </c>
    </row>
    <row r="78" spans="1:12" s="60" customFormat="1" ht="28.5">
      <c r="A78" s="35">
        <v>2861</v>
      </c>
      <c r="B78" s="42" t="s">
        <v>65</v>
      </c>
      <c r="C78" s="43">
        <v>6</v>
      </c>
      <c r="D78" s="43">
        <v>1</v>
      </c>
      <c r="E78" s="51" t="s">
        <v>82</v>
      </c>
      <c r="F78" s="52"/>
      <c r="G78" s="53">
        <f>+G79</f>
        <v>154</v>
      </c>
      <c r="H78" s="53">
        <f>+H79</f>
        <v>814.6</v>
      </c>
    </row>
    <row r="79" spans="1:12" s="60" customFormat="1">
      <c r="A79" s="35"/>
      <c r="B79" s="36"/>
      <c r="C79" s="37"/>
      <c r="D79" s="37"/>
      <c r="E79" s="77" t="s">
        <v>83</v>
      </c>
      <c r="F79" s="41">
        <v>4861</v>
      </c>
      <c r="G79" s="34">
        <v>154</v>
      </c>
      <c r="H79" s="34">
        <v>814.6</v>
      </c>
    </row>
    <row r="80" spans="1:12" ht="14.25">
      <c r="B80" s="49" t="s">
        <v>84</v>
      </c>
      <c r="C80" s="50">
        <v>1</v>
      </c>
      <c r="D80" s="50">
        <v>1</v>
      </c>
      <c r="E80" s="51" t="s">
        <v>85</v>
      </c>
      <c r="F80" s="33"/>
      <c r="G80" s="59">
        <f>G81</f>
        <v>15759</v>
      </c>
      <c r="H80" s="59">
        <f>H81</f>
        <v>12364</v>
      </c>
      <c r="I80" s="60"/>
      <c r="J80" s="60"/>
      <c r="K80" s="60"/>
      <c r="L80" s="60"/>
    </row>
    <row r="81" spans="2:8" ht="27">
      <c r="B81" s="42"/>
      <c r="C81" s="43"/>
      <c r="D81" s="43"/>
      <c r="E81" s="40" t="s">
        <v>67</v>
      </c>
      <c r="F81" s="41">
        <v>4511</v>
      </c>
      <c r="G81" s="34">
        <v>15759</v>
      </c>
      <c r="H81" s="34">
        <v>12364</v>
      </c>
    </row>
    <row r="82" spans="2:8" ht="27">
      <c r="B82" s="42" t="s">
        <v>86</v>
      </c>
      <c r="C82" s="43">
        <v>6</v>
      </c>
      <c r="D82" s="43">
        <v>1</v>
      </c>
      <c r="E82" s="40" t="s">
        <v>87</v>
      </c>
      <c r="F82" s="41"/>
      <c r="G82" s="34">
        <f>+G83</f>
        <v>4447</v>
      </c>
      <c r="H82" s="71">
        <f>+H83</f>
        <v>862.7</v>
      </c>
    </row>
    <row r="83" spans="2:8" ht="27">
      <c r="B83" s="42"/>
      <c r="C83" s="43"/>
      <c r="D83" s="43"/>
      <c r="E83" s="32" t="s">
        <v>71</v>
      </c>
      <c r="F83" s="75" t="s">
        <v>72</v>
      </c>
      <c r="G83" s="34">
        <v>4447</v>
      </c>
      <c r="H83" s="34">
        <v>862.7</v>
      </c>
    </row>
    <row r="84" spans="2:8" ht="14.25">
      <c r="B84" s="49" t="s">
        <v>88</v>
      </c>
      <c r="C84" s="50">
        <v>7</v>
      </c>
      <c r="D84" s="50">
        <v>1</v>
      </c>
      <c r="E84" s="51" t="s">
        <v>89</v>
      </c>
      <c r="F84" s="78"/>
      <c r="G84" s="59">
        <f>G85</f>
        <v>20</v>
      </c>
      <c r="H84" s="59">
        <f>H85</f>
        <v>0</v>
      </c>
    </row>
    <row r="85" spans="2:8">
      <c r="B85" s="79"/>
      <c r="C85" s="80"/>
      <c r="D85" s="80"/>
      <c r="E85" s="38" t="s">
        <v>90</v>
      </c>
      <c r="F85" s="41">
        <v>4729</v>
      </c>
      <c r="G85" s="34">
        <v>20</v>
      </c>
      <c r="H85" s="34"/>
    </row>
    <row r="86" spans="2:8" ht="14.25">
      <c r="B86" s="49" t="s">
        <v>88</v>
      </c>
      <c r="C86" s="50">
        <v>6</v>
      </c>
      <c r="D86" s="50">
        <v>1</v>
      </c>
      <c r="E86" s="81" t="s">
        <v>91</v>
      </c>
      <c r="F86" s="45"/>
      <c r="G86" s="71">
        <f>+G87+G88</f>
        <v>190</v>
      </c>
      <c r="H86" s="71">
        <f>+H87+H88</f>
        <v>0</v>
      </c>
    </row>
    <row r="87" spans="2:8" ht="14.25">
      <c r="B87" s="49"/>
      <c r="C87" s="50"/>
      <c r="D87" s="50"/>
      <c r="E87" s="38" t="s">
        <v>92</v>
      </c>
      <c r="F87" s="41">
        <v>4728</v>
      </c>
      <c r="G87" s="71">
        <v>190</v>
      </c>
      <c r="H87" s="71"/>
    </row>
    <row r="88" spans="2:8">
      <c r="B88" s="79"/>
      <c r="C88" s="80"/>
      <c r="D88" s="80"/>
      <c r="E88" s="38" t="s">
        <v>79</v>
      </c>
      <c r="F88" s="41">
        <v>5112</v>
      </c>
      <c r="G88" s="34">
        <v>0</v>
      </c>
      <c r="H88" s="34"/>
    </row>
    <row r="89" spans="2:8" ht="14.25">
      <c r="B89" s="79" t="s">
        <v>88</v>
      </c>
      <c r="C89" s="80">
        <v>3</v>
      </c>
      <c r="D89" s="80">
        <v>1</v>
      </c>
      <c r="E89" s="32" t="s">
        <v>93</v>
      </c>
      <c r="F89" s="41"/>
      <c r="G89" s="71">
        <f>+G90</f>
        <v>227</v>
      </c>
      <c r="H89" s="71">
        <f>+H90</f>
        <v>47</v>
      </c>
    </row>
    <row r="90" spans="2:8">
      <c r="B90" s="79"/>
      <c r="C90" s="80"/>
      <c r="D90" s="80"/>
      <c r="E90" s="32" t="s">
        <v>27</v>
      </c>
      <c r="F90" s="41">
        <v>4239</v>
      </c>
      <c r="G90" s="34">
        <v>227</v>
      </c>
      <c r="H90" s="34">
        <v>47</v>
      </c>
    </row>
    <row r="91" spans="2:8" ht="14.25">
      <c r="B91" s="49" t="s">
        <v>88</v>
      </c>
      <c r="C91" s="50">
        <v>4</v>
      </c>
      <c r="D91" s="50">
        <v>1</v>
      </c>
      <c r="E91" s="51" t="s">
        <v>94</v>
      </c>
      <c r="F91" s="78"/>
      <c r="G91" s="82">
        <f>G92</f>
        <v>3740</v>
      </c>
      <c r="H91" s="82">
        <f>+H92</f>
        <v>4920</v>
      </c>
    </row>
    <row r="92" spans="2:8">
      <c r="B92" s="79"/>
      <c r="C92" s="80"/>
      <c r="D92" s="80"/>
      <c r="E92" s="38" t="s">
        <v>90</v>
      </c>
      <c r="F92" s="41">
        <v>4729</v>
      </c>
      <c r="G92" s="34">
        <v>3740</v>
      </c>
      <c r="H92" s="34">
        <v>4920</v>
      </c>
    </row>
    <row r="93" spans="2:8">
      <c r="B93" s="83"/>
      <c r="C93" s="84"/>
      <c r="D93" s="85"/>
      <c r="E93" s="86"/>
      <c r="F93" s="87"/>
      <c r="G93" s="88"/>
      <c r="H93" s="88"/>
    </row>
    <row r="94" spans="2:8" ht="14.25">
      <c r="B94" s="83"/>
      <c r="C94" s="84"/>
      <c r="D94" s="85"/>
      <c r="E94" s="86" t="s">
        <v>95</v>
      </c>
      <c r="F94" s="87"/>
      <c r="G94" s="82">
        <f>+G12+G13+G14+G15+G16+G17+G18+G19+G20+G21+G22+G31+G33+G36+G41+G42+G43+G49+G51+G52+G53+G60+G68+G69+G79+G81+G85+G92+G77+G87+G54+G65+G11+L32+G29+G55+G89+G45+G62+G67+G64+G83+G61</f>
        <v>67899.899999999994</v>
      </c>
      <c r="H94" s="82">
        <f>+H11+H12+H13+H14+H15+H16+H17+H18+H19+H20+H21+H22+H26+H36+H41+H43+H49+H52+H53+H62+H64+H67+H70+H77+H79+H81+H83+H90+H92+H51</f>
        <v>64980.442999999992</v>
      </c>
    </row>
    <row r="95" spans="2:8" ht="14.25">
      <c r="B95" s="83"/>
      <c r="C95" s="84"/>
      <c r="D95" s="85"/>
      <c r="E95" s="86" t="s">
        <v>96</v>
      </c>
      <c r="F95" s="87"/>
      <c r="G95" s="82">
        <f>+G23+G24+G27+G35+G37+G38+G39+G44+G56+G58+G88+G57+G75</f>
        <v>181348.34300000002</v>
      </c>
      <c r="H95" s="82">
        <f>+H23+H24+H27+H35+H38+H39+H44+H47+H56+H57+H58+H75+H88</f>
        <v>261287.98499999999</v>
      </c>
    </row>
    <row r="97" spans="2:8">
      <c r="B97" s="89" t="s">
        <v>97</v>
      </c>
    </row>
    <row r="98" spans="2:8" ht="43.5" customHeight="1">
      <c r="B98" s="95" t="s">
        <v>98</v>
      </c>
      <c r="C98" s="95"/>
      <c r="D98" s="95"/>
      <c r="E98" s="95"/>
      <c r="F98" s="95"/>
      <c r="G98" s="95"/>
      <c r="H98" s="95"/>
    </row>
    <row r="99" spans="2:8" ht="12.75" customHeight="1">
      <c r="B99" s="90"/>
      <c r="C99" s="91"/>
      <c r="D99" s="91"/>
      <c r="E99" s="1"/>
      <c r="F99" s="1"/>
      <c r="G99" s="1"/>
      <c r="H99" s="1"/>
    </row>
    <row r="100" spans="2:8" ht="12.75" customHeight="1">
      <c r="B100" s="90"/>
      <c r="C100" s="91"/>
      <c r="D100" s="91"/>
      <c r="E100" s="1"/>
      <c r="F100" s="1"/>
      <c r="G100" s="1"/>
      <c r="H100" s="1"/>
    </row>
  </sheetData>
  <mergeCells count="15">
    <mergeCell ref="A2:H2"/>
    <mergeCell ref="A3:H3"/>
    <mergeCell ref="A4:B4"/>
    <mergeCell ref="C4:D4"/>
    <mergeCell ref="E4:F4"/>
    <mergeCell ref="G4:H4"/>
    <mergeCell ref="G5:G7"/>
    <mergeCell ref="H5:H7"/>
    <mergeCell ref="B98:H98"/>
    <mergeCell ref="A5:A7"/>
    <mergeCell ref="B5:B7"/>
    <mergeCell ref="C5:C7"/>
    <mergeCell ref="D5:D7"/>
    <mergeCell ref="E5:E7"/>
    <mergeCell ref="F5:F7"/>
  </mergeCells>
  <pageMargins left="0.2" right="0.2" top="0.25" bottom="0.2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Partqer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https:/mul2.gyumricity.am/tasks/66220/oneclick/partq.xlsx?token=7a29b6b2559632a15245f3c6f3c72889</cp:keywords>
  <cp:lastModifiedBy/>
  <dcterms:created xsi:type="dcterms:W3CDTF">2006-09-28T05:33:49Z</dcterms:created>
  <dcterms:modified xsi:type="dcterms:W3CDTF">2023-03-06T07:17:23Z</dcterms:modified>
</cp:coreProperties>
</file>