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62" i="1"/>
  <c r="H90"/>
  <c r="H88"/>
  <c r="H85"/>
  <c r="H83"/>
  <c r="H81"/>
  <c r="H79"/>
  <c r="H77"/>
  <c r="H68"/>
  <c r="H65"/>
  <c r="H58"/>
  <c r="H49"/>
  <c r="H47"/>
  <c r="H45"/>
  <c r="H40"/>
  <c r="H32"/>
  <c r="H25"/>
  <c r="H10"/>
  <c r="G94"/>
  <c r="G90"/>
  <c r="G88"/>
  <c r="G93" s="1"/>
  <c r="G85"/>
  <c r="G83"/>
  <c r="G81"/>
  <c r="G79"/>
  <c r="G77"/>
  <c r="G75"/>
  <c r="G73"/>
  <c r="G71"/>
  <c r="G68"/>
  <c r="G65"/>
  <c r="G62"/>
  <c r="G58"/>
  <c r="G49"/>
  <c r="G47"/>
  <c r="G45"/>
  <c r="G40"/>
  <c r="G32"/>
  <c r="G30"/>
  <c r="G28"/>
  <c r="G25"/>
  <c r="G10"/>
  <c r="H9" l="1"/>
  <c r="G9"/>
</calcChain>
</file>

<file path=xl/sharedStrings.xml><?xml version="1.0" encoding="utf-8"?>
<sst xmlns="http://schemas.openxmlformats.org/spreadsheetml/2006/main" count="154" uniqueCount="93">
  <si>
    <t xml:space="preserve">  Տողի NN</t>
  </si>
  <si>
    <t>Բաժին</t>
  </si>
  <si>
    <t>Խումբ</t>
  </si>
  <si>
    <t>Դաս</t>
  </si>
  <si>
    <t>Բյուջետային ծախսերի գործառական դասակարգման բաժինների, խմբերի, դասերի և ծրագրերի, ինչպես նաև բյուջետային ծախսերի տնտեսագիտական դասակարգման հոդվածների անվանումները</t>
  </si>
  <si>
    <t>Հոդված  NN</t>
  </si>
  <si>
    <t>Հաշվարկային պարտքը առ 31.12.2021թ.</t>
  </si>
  <si>
    <t xml:space="preserve">ԸՆԴԱՄԵՆԸ </t>
  </si>
  <si>
    <t>01</t>
  </si>
  <si>
    <t>1. Կառավարման մարմնի պահպանում</t>
  </si>
  <si>
    <t xml:space="preserve"> -Աշխատավարձ</t>
  </si>
  <si>
    <t>4111</t>
  </si>
  <si>
    <t xml:space="preserve"> -Էներգետիկ  ծառայություններ</t>
  </si>
  <si>
    <t>4212</t>
  </si>
  <si>
    <t xml:space="preserve"> -Կոմունալ ծառայություններ</t>
  </si>
  <si>
    <t>4213</t>
  </si>
  <si>
    <t xml:space="preserve"> -Կապի ծառայություններ</t>
  </si>
  <si>
    <t>4214</t>
  </si>
  <si>
    <t>-Արտագերատեսչական ծախսեր</t>
  </si>
  <si>
    <t>4217</t>
  </si>
  <si>
    <t xml:space="preserve"> -Տեղեկտվական ծառայություններ</t>
  </si>
  <si>
    <t>4234</t>
  </si>
  <si>
    <t xml:space="preserve"> -Ներկայացուցչական ծախսեր</t>
  </si>
  <si>
    <t>4237</t>
  </si>
  <si>
    <t xml:space="preserve"> -Ընդհանու բնույթի այլ  ծառայություններ</t>
  </si>
  <si>
    <t>4239</t>
  </si>
  <si>
    <t xml:space="preserve"> -Մասնագիտական  ծառայություններ</t>
  </si>
  <si>
    <t>4241</t>
  </si>
  <si>
    <t xml:space="preserve"> -Տրանսպորտային նյութեր</t>
  </si>
  <si>
    <t>4264</t>
  </si>
  <si>
    <t xml:space="preserve"> -Հատուկ նպատակային այլ նյութեր</t>
  </si>
  <si>
    <t>4269</t>
  </si>
  <si>
    <t xml:space="preserve"> -Պարտադիր վճարներ</t>
  </si>
  <si>
    <t>4823</t>
  </si>
  <si>
    <t xml:space="preserve"> - Վարչական սարքավորումներ</t>
  </si>
  <si>
    <t>5122</t>
  </si>
  <si>
    <t xml:space="preserve"> -Շենքերի և կառույցների կապիտալ նորոգում</t>
  </si>
  <si>
    <t>1</t>
  </si>
  <si>
    <t>նախագծային աշխատանքներ</t>
  </si>
  <si>
    <t>Նախագծահետազոտական ծախսեր</t>
  </si>
  <si>
    <t>2</t>
  </si>
  <si>
    <t>Զորակոչի կազմակերպման աջակցություն</t>
  </si>
  <si>
    <t>Ընդհանուր բնույթի հանրային ծառայություն</t>
  </si>
  <si>
    <t>04</t>
  </si>
  <si>
    <t>Ճանապարհային տրանսպորտ</t>
  </si>
  <si>
    <t xml:space="preserve"> -Շենքերի և կառույցների ընթացիկ նորոգում և պահպանում</t>
  </si>
  <si>
    <t>4251*</t>
  </si>
  <si>
    <t>5134*</t>
  </si>
  <si>
    <t xml:space="preserve"> -Այլ մեքենաներ և սարքավորումներ</t>
  </si>
  <si>
    <t>05</t>
  </si>
  <si>
    <t>Աղբահանում</t>
  </si>
  <si>
    <t>Շրջակա միջավայրի պաշտպանություն (այլ դասերին չպատկանող)</t>
  </si>
  <si>
    <t>06</t>
  </si>
  <si>
    <t>Փողոցների լուսավորություն</t>
  </si>
  <si>
    <t>Բնակարանային շինարարության և կոմունալ ծառայություններ (այլ դասերին չպատկանող)</t>
  </si>
  <si>
    <t>4252</t>
  </si>
  <si>
    <t>սուբսիդիաներ ոչ պետ ոչ ֆինանսական կազմակերպություններ</t>
  </si>
  <si>
    <t>4521</t>
  </si>
  <si>
    <t>5113</t>
  </si>
  <si>
    <t>08</t>
  </si>
  <si>
    <t>Հանգստի և սպորտի ծառայություններ</t>
  </si>
  <si>
    <t>-Սուբսիդիաներ ոչ ֆինանսական պետական (համայնքային) կազմակերպություններին</t>
  </si>
  <si>
    <t>4511</t>
  </si>
  <si>
    <t>Այլ ծախսեր</t>
  </si>
  <si>
    <t>4861</t>
  </si>
  <si>
    <t>Նվիրատվություններ այլ շահութ չհետապնդող կազմակերպություններին</t>
  </si>
  <si>
    <t>4819</t>
  </si>
  <si>
    <t>8</t>
  </si>
  <si>
    <t>Գրադարաններ</t>
  </si>
  <si>
    <t>Թանգարաններ և ցոցասրահներ</t>
  </si>
  <si>
    <t>Մշակույթի տներ, ակումբներ, կենտրոններ</t>
  </si>
  <si>
    <t>Հուշարձանների և մշակույթային արժեքների վերականգնում և պահպանում</t>
  </si>
  <si>
    <t xml:space="preserve"> - Շենքերի և շինությունների կապիտալ վերանորոգում</t>
  </si>
  <si>
    <t>շենք շինությունների կառուցում</t>
  </si>
  <si>
    <t>5112</t>
  </si>
  <si>
    <t xml:space="preserve">Քաղաքական կլուսակցություններ հաս կուս </t>
  </si>
  <si>
    <t xml:space="preserve">Հանգիստ մշակույթ և կրոն(այլ դասերին չպատկանող) </t>
  </si>
  <si>
    <t>-Այլ ընթացիկ ծախսեր</t>
  </si>
  <si>
    <t>09</t>
  </si>
  <si>
    <t xml:space="preserve">Նախադպրոցական կրթություն </t>
  </si>
  <si>
    <t>9</t>
  </si>
  <si>
    <t>Կրթության տրամադրվող օժանդակ  ծառայություններ</t>
  </si>
  <si>
    <t>10</t>
  </si>
  <si>
    <t xml:space="preserve">Գյումրու սոց արտոնություններ </t>
  </si>
  <si>
    <t xml:space="preserve"> -Այլ նպաստներ բյուջեից</t>
  </si>
  <si>
    <t>Բնակարանային ապահովում</t>
  </si>
  <si>
    <t>բնակարանային նպաստներ բյուջեից</t>
  </si>
  <si>
    <t>հարազատին կորցրած անձինք</t>
  </si>
  <si>
    <t>Ընտանիքի անդամներ և զավակներ</t>
  </si>
  <si>
    <t xml:space="preserve">վարչական </t>
  </si>
  <si>
    <t>ֆոնդային</t>
  </si>
  <si>
    <t>վճարված  է</t>
  </si>
  <si>
    <t>Համայնքի բյուջեի 2021 թվականների պարտքեր կառուցվածքի համեմատականի վերաբերյալ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</si>
</sst>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000"/>
    <numFmt numFmtId="165" formatCode="0.0"/>
    <numFmt numFmtId="166" formatCode="000"/>
    <numFmt numFmtId="167" formatCode="0.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Armenian Unicode"/>
      <family val="1"/>
    </font>
    <font>
      <b/>
      <i/>
      <sz val="10"/>
      <name val="Times Armenian Unicode"/>
      <family val="1"/>
    </font>
    <font>
      <b/>
      <sz val="10"/>
      <name val="Times Armenian Unicode"/>
      <charset val="204"/>
    </font>
    <font>
      <b/>
      <u/>
      <sz val="12"/>
      <name val="GHEA Grapalat"/>
      <family val="3"/>
    </font>
    <font>
      <b/>
      <sz val="11"/>
      <name val="GHEA Grapalat"/>
      <family val="3"/>
    </font>
    <font>
      <i/>
      <sz val="10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10"/>
      <color indexed="10"/>
      <name val="GHEA Grapalat"/>
      <family val="3"/>
    </font>
    <font>
      <b/>
      <i/>
      <sz val="10"/>
      <name val="GHEA Grapalat"/>
      <family val="3"/>
    </font>
    <font>
      <b/>
      <sz val="10"/>
      <color indexed="8"/>
      <name val="GHEA Grapalat"/>
      <family val="3"/>
    </font>
    <font>
      <b/>
      <i/>
      <u/>
      <sz val="10"/>
      <color indexed="8"/>
      <name val="GHEA Grapalat"/>
      <family val="3"/>
    </font>
    <font>
      <b/>
      <i/>
      <sz val="10"/>
      <color indexed="8"/>
      <name val="GHEA Grapalat"/>
      <family val="3"/>
    </font>
    <font>
      <b/>
      <sz val="10"/>
      <color indexed="8"/>
      <name val="Times Armenian Unicode"/>
      <charset val="1"/>
    </font>
    <font>
      <sz val="10"/>
      <color indexed="8"/>
      <name val="GHEA Grapalat"/>
      <family val="3"/>
    </font>
    <font>
      <i/>
      <sz val="10"/>
      <name val="Times Armenian Unicode"/>
      <charset val="238"/>
    </font>
    <font>
      <sz val="10"/>
      <name val="Times Armenian Unicode"/>
      <charset val="238"/>
    </font>
    <font>
      <b/>
      <sz val="10"/>
      <name val="Times Armenian Unicode"/>
    </font>
    <font>
      <sz val="10"/>
      <name val="Arial Armenian"/>
      <family val="2"/>
    </font>
    <font>
      <i/>
      <sz val="10"/>
      <color indexed="8"/>
      <name val="Times Armenian Unicod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0" fillId="0" borderId="0"/>
  </cellStyleXfs>
  <cellXfs count="110">
    <xf numFmtId="0" fontId="0" fillId="0" borderId="0" xfId="0"/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165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 readingOrder="1"/>
    </xf>
    <xf numFmtId="166" fontId="7" fillId="0" borderId="8" xfId="0" applyNumberFormat="1" applyFont="1" applyFill="1" applyBorder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0" fontId="12" fillId="0" borderId="8" xfId="0" applyFont="1" applyFill="1" applyBorder="1" applyAlignment="1">
      <alignment vertical="center"/>
    </xf>
    <xf numFmtId="49" fontId="12" fillId="0" borderId="8" xfId="0" applyNumberFormat="1" applyFont="1" applyFill="1" applyBorder="1" applyAlignment="1">
      <alignment vertical="center"/>
    </xf>
    <xf numFmtId="0" fontId="12" fillId="0" borderId="8" xfId="0" applyNumberFormat="1" applyFont="1" applyFill="1" applyBorder="1" applyAlignment="1">
      <alignment vertical="center"/>
    </xf>
    <xf numFmtId="0" fontId="13" fillId="0" borderId="8" xfId="0" applyNumberFormat="1" applyFont="1" applyFill="1" applyBorder="1" applyAlignment="1">
      <alignment vertical="top" wrapText="1" readingOrder="1"/>
    </xf>
    <xf numFmtId="0" fontId="14" fillId="0" borderId="8" xfId="0" applyNumberFormat="1" applyFont="1" applyFill="1" applyBorder="1" applyAlignment="1">
      <alignment vertical="top" wrapText="1" readingOrder="1"/>
    </xf>
    <xf numFmtId="165" fontId="12" fillId="2" borderId="8" xfId="1" applyNumberFormat="1" applyFont="1" applyFill="1" applyBorder="1" applyAlignment="1">
      <alignment horizontal="right"/>
    </xf>
    <xf numFmtId="165" fontId="15" fillId="0" borderId="0" xfId="0" applyNumberFormat="1" applyFont="1" applyFill="1" applyBorder="1"/>
    <xf numFmtId="0" fontId="15" fillId="0" borderId="0" xfId="0" applyFont="1" applyFill="1" applyBorder="1"/>
    <xf numFmtId="0" fontId="9" fillId="0" borderId="8" xfId="0" applyNumberFormat="1" applyFont="1" applyFill="1" applyBorder="1" applyAlignment="1">
      <alignment horizontal="left" vertical="top" wrapText="1" readingOrder="1"/>
    </xf>
    <xf numFmtId="49" fontId="16" fillId="0" borderId="8" xfId="0" applyNumberFormat="1" applyFont="1" applyFill="1" applyBorder="1" applyAlignment="1">
      <alignment horizontal="center" vertical="center" wrapText="1"/>
    </xf>
    <xf numFmtId="165" fontId="9" fillId="2" borderId="8" xfId="0" applyNumberFormat="1" applyFont="1" applyFill="1" applyBorder="1" applyAlignment="1">
      <alignment horizontal="right" wrapText="1"/>
    </xf>
    <xf numFmtId="0" fontId="9" fillId="0" borderId="8" xfId="0" applyFont="1" applyFill="1" applyBorder="1" applyAlignment="1">
      <alignment vertical="center"/>
    </xf>
    <xf numFmtId="49" fontId="9" fillId="0" borderId="8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vertical="top" wrapText="1"/>
    </xf>
    <xf numFmtId="165" fontId="9" fillId="2" borderId="8" xfId="0" applyNumberFormat="1" applyFont="1" applyFill="1" applyBorder="1" applyAlignment="1">
      <alignment horizontal="right"/>
    </xf>
    <xf numFmtId="49" fontId="9" fillId="0" borderId="8" xfId="0" applyNumberFormat="1" applyFont="1" applyFill="1" applyBorder="1" applyAlignment="1">
      <alignment vertical="top" wrapText="1"/>
    </xf>
    <xf numFmtId="166" fontId="9" fillId="0" borderId="8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vertical="top" wrapText="1"/>
    </xf>
    <xf numFmtId="166" fontId="8" fillId="0" borderId="8" xfId="0" applyNumberFormat="1" applyFont="1" applyFill="1" applyBorder="1" applyAlignment="1">
      <alignment horizontal="center" vertical="top" wrapText="1"/>
    </xf>
    <xf numFmtId="165" fontId="8" fillId="2" borderId="8" xfId="0" applyNumberFormat="1" applyFont="1" applyFill="1" applyBorder="1" applyAlignment="1">
      <alignment horizontal="right"/>
    </xf>
    <xf numFmtId="0" fontId="8" fillId="0" borderId="8" xfId="0" applyNumberFormat="1" applyFont="1" applyFill="1" applyBorder="1" applyAlignment="1">
      <alignment horizontal="left" vertical="top" wrapText="1" readingOrder="1"/>
    </xf>
    <xf numFmtId="49" fontId="12" fillId="0" borderId="8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left" vertical="top" wrapText="1" readingOrder="1"/>
    </xf>
    <xf numFmtId="0" fontId="12" fillId="0" borderId="8" xfId="0" applyFont="1" applyFill="1" applyBorder="1" applyAlignment="1">
      <alignment horizontal="center" vertical="top" wrapText="1"/>
    </xf>
    <xf numFmtId="165" fontId="12" fillId="0" borderId="8" xfId="0" applyNumberFormat="1" applyFont="1" applyFill="1" applyBorder="1" applyAlignment="1">
      <alignment horizontal="right" wrapText="1"/>
    </xf>
    <xf numFmtId="165" fontId="16" fillId="0" borderId="8" xfId="0" applyNumberFormat="1" applyFont="1" applyFill="1" applyBorder="1" applyAlignment="1">
      <alignment horizontal="right" wrapText="1"/>
    </xf>
    <xf numFmtId="0" fontId="17" fillId="0" borderId="0" xfId="0" applyFont="1" applyFill="1" applyBorder="1"/>
    <xf numFmtId="167" fontId="17" fillId="0" borderId="0" xfId="0" applyNumberFormat="1" applyFont="1" applyFill="1" applyBorder="1"/>
    <xf numFmtId="165" fontId="17" fillId="0" borderId="0" xfId="0" applyNumberFormat="1" applyFont="1" applyFill="1" applyBorder="1"/>
    <xf numFmtId="0" fontId="9" fillId="0" borderId="8" xfId="0" applyFont="1" applyFill="1" applyBorder="1" applyAlignment="1">
      <alignment horizontal="center" vertical="top" wrapText="1"/>
    </xf>
    <xf numFmtId="165" fontId="8" fillId="0" borderId="8" xfId="0" applyNumberFormat="1" applyFont="1" applyFill="1" applyBorder="1" applyAlignment="1">
      <alignment horizontal="right" wrapText="1"/>
    </xf>
    <xf numFmtId="0" fontId="18" fillId="0" borderId="0" xfId="0" applyFont="1" applyFill="1" applyBorder="1"/>
    <xf numFmtId="165" fontId="18" fillId="0" borderId="0" xfId="0" applyNumberFormat="1" applyFont="1" applyFill="1" applyBorder="1"/>
    <xf numFmtId="49" fontId="9" fillId="0" borderId="8" xfId="0" applyNumberFormat="1" applyFont="1" applyFill="1" applyBorder="1" applyAlignment="1" applyProtection="1">
      <alignment horizontal="center" vertical="center" wrapText="1"/>
      <protection hidden="1"/>
    </xf>
    <xf numFmtId="165" fontId="9" fillId="0" borderId="8" xfId="0" applyNumberFormat="1" applyFont="1" applyFill="1" applyBorder="1" applyAlignment="1">
      <alignment horizontal="right" wrapText="1"/>
    </xf>
    <xf numFmtId="2" fontId="9" fillId="2" borderId="9" xfId="0" applyNumberFormat="1" applyFont="1" applyFill="1" applyBorder="1" applyAlignment="1">
      <alignment horizontal="right" wrapText="1"/>
    </xf>
    <xf numFmtId="2" fontId="9" fillId="2" borderId="8" xfId="0" applyNumberFormat="1" applyFont="1" applyFill="1" applyBorder="1" applyAlignment="1">
      <alignment horizontal="right" wrapText="1"/>
    </xf>
    <xf numFmtId="0" fontId="19" fillId="0" borderId="0" xfId="0" applyFont="1" applyFill="1" applyBorder="1"/>
    <xf numFmtId="165" fontId="9" fillId="2" borderId="9" xfId="0" applyNumberFormat="1" applyFont="1" applyFill="1" applyBorder="1" applyAlignment="1">
      <alignment horizontal="right" wrapText="1"/>
    </xf>
    <xf numFmtId="0" fontId="8" fillId="0" borderId="8" xfId="0" applyFont="1" applyFill="1" applyBorder="1" applyAlignment="1">
      <alignment horizontal="center" vertical="top" wrapText="1"/>
    </xf>
    <xf numFmtId="165" fontId="8" fillId="0" borderId="9" xfId="0" applyNumberFormat="1" applyFont="1" applyFill="1" applyBorder="1" applyAlignment="1">
      <alignment horizontal="right" wrapText="1"/>
    </xf>
    <xf numFmtId="0" fontId="8" fillId="0" borderId="8" xfId="0" applyFont="1" applyFill="1" applyBorder="1" applyAlignment="1">
      <alignment vertical="center"/>
    </xf>
    <xf numFmtId="49" fontId="9" fillId="0" borderId="8" xfId="2" applyNumberFormat="1" applyFont="1" applyFill="1" applyBorder="1" applyAlignment="1" applyProtection="1">
      <alignment horizontal="center" vertical="top"/>
    </xf>
    <xf numFmtId="0" fontId="16" fillId="0" borderId="8" xfId="0" applyFont="1" applyFill="1" applyBorder="1" applyAlignment="1">
      <alignment vertical="center"/>
    </xf>
    <xf numFmtId="0" fontId="16" fillId="0" borderId="8" xfId="0" applyFont="1" applyFill="1" applyBorder="1" applyAlignment="1">
      <alignment horizontal="center" vertical="top" wrapText="1"/>
    </xf>
    <xf numFmtId="0" fontId="21" fillId="0" borderId="0" xfId="0" applyFont="1" applyFill="1" applyBorder="1"/>
    <xf numFmtId="49" fontId="9" fillId="0" borderId="8" xfId="0" applyNumberFormat="1" applyFont="1" applyFill="1" applyBorder="1" applyAlignment="1">
      <alignment horizontal="center" vertical="top" wrapText="1"/>
    </xf>
    <xf numFmtId="165" fontId="8" fillId="2" borderId="8" xfId="0" applyNumberFormat="1" applyFont="1" applyFill="1" applyBorder="1" applyAlignment="1">
      <alignment horizontal="right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9" fillId="0" borderId="8" xfId="0" applyNumberFormat="1" applyFont="1" applyFill="1" applyBorder="1" applyAlignment="1">
      <alignment horizontal="left" vertical="top" wrapText="1" readingOrder="1"/>
    </xf>
    <xf numFmtId="166" fontId="11" fillId="0" borderId="8" xfId="0" applyNumberFormat="1" applyFont="1" applyFill="1" applyBorder="1" applyAlignment="1">
      <alignment horizontal="center" vertical="top" wrapText="1"/>
    </xf>
    <xf numFmtId="49" fontId="16" fillId="0" borderId="8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vertical="top" wrapText="1"/>
    </xf>
    <xf numFmtId="165" fontId="11" fillId="2" borderId="8" xfId="0" applyNumberFormat="1" applyFont="1" applyFill="1" applyBorder="1" applyAlignment="1">
      <alignment horizontal="right" wrapText="1"/>
    </xf>
    <xf numFmtId="164" fontId="2" fillId="0" borderId="8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right"/>
    </xf>
    <xf numFmtId="167" fontId="2" fillId="2" borderId="8" xfId="0" applyNumberFormat="1" applyFont="1" applyFill="1" applyBorder="1" applyAlignment="1">
      <alignment horizontal="right"/>
    </xf>
    <xf numFmtId="2" fontId="2" fillId="2" borderId="8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8" fillId="0" borderId="2" xfId="0" applyNumberFormat="1" applyFont="1" applyFill="1" applyBorder="1" applyAlignment="1">
      <alignment horizontal="center" vertical="center" wrapText="1" readingOrder="1"/>
    </xf>
    <xf numFmtId="0" fontId="8" fillId="0" borderId="4" xfId="0" applyNumberFormat="1" applyFont="1" applyFill="1" applyBorder="1" applyAlignment="1">
      <alignment horizontal="center" vertical="center" wrapText="1" readingOrder="1"/>
    </xf>
    <xf numFmtId="0" fontId="8" fillId="0" borderId="6" xfId="0" applyNumberFormat="1" applyFont="1" applyFill="1" applyBorder="1" applyAlignment="1">
      <alignment horizontal="center" vertical="center" wrapText="1" readingOrder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166" fontId="8" fillId="0" borderId="2" xfId="0" applyNumberFormat="1" applyFont="1" applyFill="1" applyBorder="1" applyAlignment="1">
      <alignment horizontal="center" vertical="center" textRotation="90" wrapText="1"/>
    </xf>
    <xf numFmtId="166" fontId="8" fillId="0" borderId="4" xfId="0" applyNumberFormat="1" applyFont="1" applyFill="1" applyBorder="1" applyAlignment="1">
      <alignment horizontal="center" vertical="center" textRotation="90" wrapText="1"/>
    </xf>
    <xf numFmtId="166" fontId="8" fillId="0" borderId="6" xfId="0" applyNumberFormat="1" applyFont="1" applyFill="1" applyBorder="1" applyAlignment="1">
      <alignment horizontal="center" vertical="center" textRotation="90" wrapText="1"/>
    </xf>
    <xf numFmtId="166" fontId="8" fillId="0" borderId="3" xfId="0" applyNumberFormat="1" applyFont="1" applyFill="1" applyBorder="1" applyAlignment="1">
      <alignment horizontal="center" vertical="center" textRotation="90" wrapText="1"/>
    </xf>
    <xf numFmtId="166" fontId="8" fillId="0" borderId="5" xfId="0" applyNumberFormat="1" applyFont="1" applyFill="1" applyBorder="1" applyAlignment="1">
      <alignment horizontal="center" vertical="center" textRotation="90" wrapText="1"/>
    </xf>
    <xf numFmtId="166" fontId="8" fillId="0" borderId="7" xfId="0" applyNumberFormat="1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</cellXfs>
  <cellStyles count="3">
    <cellStyle name="Normal_budget_last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0"/>
  <sheetViews>
    <sheetView tabSelected="1" topLeftCell="A34" workbookViewId="0">
      <selection activeCell="J50" sqref="J50"/>
    </sheetView>
  </sheetViews>
  <sheetFormatPr defaultColWidth="20.85546875" defaultRowHeight="13.5"/>
  <cols>
    <col min="1" max="1" width="5.85546875" style="1" customWidth="1"/>
    <col min="2" max="2" width="5.140625" style="2" customWidth="1"/>
    <col min="3" max="3" width="3.7109375" style="3" customWidth="1"/>
    <col min="4" max="4" width="4" style="4" customWidth="1"/>
    <col min="5" max="5" width="35.42578125" style="5" customWidth="1"/>
    <col min="6" max="6" width="16.140625" style="92" customWidth="1"/>
    <col min="7" max="7" width="13.42578125" style="93" customWidth="1"/>
    <col min="8" max="8" width="20.85546875" style="93"/>
    <col min="9" max="16384" width="20.85546875" style="1"/>
  </cols>
  <sheetData>
    <row r="1" spans="1:13">
      <c r="F1" s="6"/>
      <c r="G1" s="6"/>
      <c r="H1" s="6"/>
    </row>
    <row r="2" spans="1:13" ht="17.25">
      <c r="A2" s="107"/>
      <c r="B2" s="107"/>
      <c r="C2" s="107"/>
      <c r="D2" s="107"/>
      <c r="E2" s="107"/>
      <c r="F2" s="107"/>
      <c r="G2" s="107"/>
      <c r="H2" s="1"/>
    </row>
    <row r="3" spans="1:13" ht="16.5">
      <c r="A3" s="108" t="s">
        <v>92</v>
      </c>
      <c r="B3" s="108"/>
      <c r="C3" s="108"/>
      <c r="D3" s="108"/>
      <c r="E3" s="108"/>
      <c r="F3" s="108"/>
      <c r="G3" s="108"/>
      <c r="H3" s="1"/>
      <c r="I3" s="7"/>
    </row>
    <row r="4" spans="1:13" ht="3.75" customHeight="1">
      <c r="A4" s="109"/>
      <c r="B4" s="109"/>
      <c r="C4" s="109"/>
      <c r="D4" s="109"/>
      <c r="E4" s="109"/>
      <c r="F4" s="109"/>
      <c r="G4" s="94"/>
      <c r="H4" s="1"/>
      <c r="I4" s="7"/>
      <c r="J4" s="7"/>
    </row>
    <row r="5" spans="1:13" ht="12.75" customHeight="1">
      <c r="A5" s="98" t="s">
        <v>0</v>
      </c>
      <c r="B5" s="98" t="s">
        <v>1</v>
      </c>
      <c r="C5" s="101" t="s">
        <v>2</v>
      </c>
      <c r="D5" s="101" t="s">
        <v>3</v>
      </c>
      <c r="E5" s="95" t="s">
        <v>4</v>
      </c>
      <c r="F5" s="104" t="s">
        <v>5</v>
      </c>
      <c r="G5" s="95" t="s">
        <v>6</v>
      </c>
      <c r="H5" s="95" t="s">
        <v>91</v>
      </c>
      <c r="I5" s="7"/>
    </row>
    <row r="6" spans="1:13" s="8" customFormat="1" ht="12.75" customHeight="1">
      <c r="A6" s="99"/>
      <c r="B6" s="99"/>
      <c r="C6" s="102"/>
      <c r="D6" s="102"/>
      <c r="E6" s="96"/>
      <c r="F6" s="105"/>
      <c r="G6" s="96"/>
      <c r="H6" s="96"/>
    </row>
    <row r="7" spans="1:13" s="11" customFormat="1" ht="45" customHeight="1">
      <c r="A7" s="100"/>
      <c r="B7" s="100"/>
      <c r="C7" s="103"/>
      <c r="D7" s="103"/>
      <c r="E7" s="97"/>
      <c r="F7" s="106"/>
      <c r="G7" s="97"/>
      <c r="H7" s="97"/>
      <c r="I7" s="9"/>
      <c r="J7" s="9"/>
      <c r="K7" s="9"/>
      <c r="L7" s="10"/>
    </row>
    <row r="8" spans="1:13" s="14" customFormat="1">
      <c r="A8" s="12">
        <v>1</v>
      </c>
      <c r="B8" s="12">
        <v>1</v>
      </c>
      <c r="C8" s="12">
        <v>2</v>
      </c>
      <c r="D8" s="12">
        <v>3</v>
      </c>
      <c r="E8" s="12">
        <v>4</v>
      </c>
      <c r="F8" s="12">
        <v>5</v>
      </c>
      <c r="G8" s="13">
        <v>7</v>
      </c>
      <c r="H8" s="13"/>
      <c r="K8" s="15"/>
      <c r="L8" s="16"/>
    </row>
    <row r="9" spans="1:13" s="23" customFormat="1" ht="16.5">
      <c r="A9" s="17"/>
      <c r="B9" s="18"/>
      <c r="C9" s="19"/>
      <c r="D9" s="19"/>
      <c r="E9" s="20" t="s">
        <v>7</v>
      </c>
      <c r="F9" s="21"/>
      <c r="G9" s="22">
        <f>+G10+G30+G32+G40+G45+G47+G49+G58+G65+G68+G77+G79+G83+G85+G90+G75+G62+G25+G28+L7+G73+G88+G81</f>
        <v>249248.24299999999</v>
      </c>
      <c r="H9" s="22">
        <f>+H10+H25+H28+H30+H32+H40+H45+H47+H49+H58+H62+H65+H68+H71+H73+H75+H77+H79+H81+H90</f>
        <v>110839.20000000001</v>
      </c>
      <c r="J9" s="15"/>
      <c r="K9" s="15"/>
    </row>
    <row r="10" spans="1:13" s="31" customFormat="1" ht="36" customHeight="1">
      <c r="A10" s="24"/>
      <c r="B10" s="25" t="s">
        <v>8</v>
      </c>
      <c r="C10" s="26">
        <v>1</v>
      </c>
      <c r="D10" s="26">
        <v>1</v>
      </c>
      <c r="E10" s="27" t="s">
        <v>9</v>
      </c>
      <c r="F10" s="28"/>
      <c r="G10" s="29">
        <f>+G11+G12+G13+G14+G15+G16+G17+G18+G19+G20+G21+G22+G23+G24</f>
        <v>11637.599999999999</v>
      </c>
      <c r="H10" s="29">
        <f>+H11+H12+H13+H14+H15+H16+H17+H18+H19+H20+H21+H22+H23+H24</f>
        <v>5008.2</v>
      </c>
      <c r="I10" s="30"/>
      <c r="J10" s="30"/>
      <c r="M10" s="30"/>
    </row>
    <row r="11" spans="1:13" s="31" customFormat="1" ht="20.25" customHeight="1">
      <c r="A11" s="24"/>
      <c r="B11" s="25"/>
      <c r="C11" s="26"/>
      <c r="D11" s="26"/>
      <c r="E11" s="32" t="s">
        <v>10</v>
      </c>
      <c r="F11" s="33" t="s">
        <v>11</v>
      </c>
      <c r="G11" s="34">
        <v>824</v>
      </c>
      <c r="H11" s="34">
        <v>824</v>
      </c>
      <c r="I11" s="30"/>
      <c r="J11" s="30"/>
      <c r="M11" s="30"/>
    </row>
    <row r="12" spans="1:13" ht="20.25" customHeight="1">
      <c r="A12" s="35"/>
      <c r="B12" s="36"/>
      <c r="C12" s="37"/>
      <c r="D12" s="37"/>
      <c r="E12" s="32" t="s">
        <v>12</v>
      </c>
      <c r="F12" s="33" t="s">
        <v>13</v>
      </c>
      <c r="G12" s="34">
        <v>3239.4</v>
      </c>
      <c r="H12" s="34">
        <v>3239.4</v>
      </c>
    </row>
    <row r="13" spans="1:13" ht="18.75" customHeight="1">
      <c r="A13" s="35"/>
      <c r="B13" s="36"/>
      <c r="C13" s="37"/>
      <c r="D13" s="37"/>
      <c r="E13" s="32" t="s">
        <v>14</v>
      </c>
      <c r="F13" s="33" t="s">
        <v>15</v>
      </c>
      <c r="G13" s="34">
        <v>5770.9</v>
      </c>
      <c r="H13" s="34">
        <v>144</v>
      </c>
    </row>
    <row r="14" spans="1:13" ht="15" customHeight="1">
      <c r="A14" s="35"/>
      <c r="B14" s="36"/>
      <c r="C14" s="37"/>
      <c r="D14" s="37"/>
      <c r="E14" s="32" t="s">
        <v>16</v>
      </c>
      <c r="F14" s="33" t="s">
        <v>17</v>
      </c>
      <c r="G14" s="34">
        <v>337.3</v>
      </c>
      <c r="H14" s="34">
        <v>337.3</v>
      </c>
    </row>
    <row r="15" spans="1:13" s="23" customFormat="1" ht="20.25" customHeight="1">
      <c r="A15" s="35"/>
      <c r="B15" s="36"/>
      <c r="C15" s="37"/>
      <c r="D15" s="37"/>
      <c r="E15" s="38" t="s">
        <v>18</v>
      </c>
      <c r="F15" s="33" t="s">
        <v>19</v>
      </c>
      <c r="G15" s="34"/>
      <c r="H15" s="34"/>
    </row>
    <row r="16" spans="1:13" ht="19.5" customHeight="1">
      <c r="A16" s="35"/>
      <c r="B16" s="36"/>
      <c r="C16" s="37"/>
      <c r="D16" s="37"/>
      <c r="E16" s="32" t="s">
        <v>20</v>
      </c>
      <c r="F16" s="33" t="s">
        <v>21</v>
      </c>
      <c r="G16" s="34"/>
      <c r="H16" s="34"/>
    </row>
    <row r="17" spans="1:8" ht="18.75" customHeight="1">
      <c r="A17" s="35"/>
      <c r="B17" s="36"/>
      <c r="C17" s="37"/>
      <c r="D17" s="37"/>
      <c r="E17" s="32" t="s">
        <v>22</v>
      </c>
      <c r="F17" s="33" t="s">
        <v>23</v>
      </c>
      <c r="G17" s="34">
        <v>124.5</v>
      </c>
      <c r="H17" s="34">
        <v>124.5</v>
      </c>
    </row>
    <row r="18" spans="1:8" ht="27.75" customHeight="1">
      <c r="A18" s="35"/>
      <c r="B18" s="36"/>
      <c r="C18" s="37"/>
      <c r="D18" s="37"/>
      <c r="E18" s="32" t="s">
        <v>24</v>
      </c>
      <c r="F18" s="33" t="s">
        <v>25</v>
      </c>
      <c r="G18" s="34"/>
      <c r="H18" s="34"/>
    </row>
    <row r="19" spans="1:8" ht="19.5" customHeight="1">
      <c r="A19" s="35"/>
      <c r="B19" s="36"/>
      <c r="C19" s="37"/>
      <c r="D19" s="37"/>
      <c r="E19" s="32" t="s">
        <v>26</v>
      </c>
      <c r="F19" s="33" t="s">
        <v>27</v>
      </c>
      <c r="G19" s="34"/>
      <c r="H19" s="34"/>
    </row>
    <row r="20" spans="1:8" ht="17.25" customHeight="1">
      <c r="A20" s="35"/>
      <c r="B20" s="36"/>
      <c r="C20" s="37"/>
      <c r="D20" s="37"/>
      <c r="E20" s="32" t="s">
        <v>28</v>
      </c>
      <c r="F20" s="33" t="s">
        <v>29</v>
      </c>
      <c r="G20" s="34"/>
      <c r="H20" s="34"/>
    </row>
    <row r="21" spans="1:8" ht="17.25" customHeight="1">
      <c r="A21" s="35"/>
      <c r="B21" s="36"/>
      <c r="C21" s="37"/>
      <c r="D21" s="37"/>
      <c r="E21" s="32" t="s">
        <v>30</v>
      </c>
      <c r="F21" s="33" t="s">
        <v>31</v>
      </c>
      <c r="G21" s="34"/>
      <c r="H21" s="34"/>
    </row>
    <row r="22" spans="1:8" ht="21" customHeight="1">
      <c r="A22" s="35"/>
      <c r="B22" s="36"/>
      <c r="C22" s="37"/>
      <c r="D22" s="37"/>
      <c r="E22" s="32" t="s">
        <v>32</v>
      </c>
      <c r="F22" s="33" t="s">
        <v>33</v>
      </c>
      <c r="G22" s="34"/>
      <c r="H22" s="34"/>
    </row>
    <row r="23" spans="1:8" ht="17.25" customHeight="1">
      <c r="A23" s="35"/>
      <c r="B23" s="36"/>
      <c r="C23" s="37"/>
      <c r="D23" s="37"/>
      <c r="E23" s="32" t="s">
        <v>34</v>
      </c>
      <c r="F23" s="33" t="s">
        <v>35</v>
      </c>
      <c r="G23" s="39">
        <v>339</v>
      </c>
      <c r="H23" s="39">
        <v>339</v>
      </c>
    </row>
    <row r="24" spans="1:8" ht="27.75" customHeight="1">
      <c r="A24" s="35"/>
      <c r="B24" s="36"/>
      <c r="C24" s="37"/>
      <c r="D24" s="37"/>
      <c r="E24" s="40" t="s">
        <v>36</v>
      </c>
      <c r="F24" s="41">
        <v>5113</v>
      </c>
      <c r="G24" s="39">
        <v>1002.5</v>
      </c>
      <c r="H24" s="39"/>
    </row>
    <row r="25" spans="1:8" ht="19.5" customHeight="1">
      <c r="A25" s="35"/>
      <c r="B25" s="42" t="s">
        <v>37</v>
      </c>
      <c r="C25" s="43">
        <v>5</v>
      </c>
      <c r="D25" s="43">
        <v>1</v>
      </c>
      <c r="E25" s="44" t="s">
        <v>38</v>
      </c>
      <c r="F25" s="45"/>
      <c r="G25" s="46">
        <f>+G27</f>
        <v>1250</v>
      </c>
      <c r="H25" s="46">
        <f>+H27</f>
        <v>0</v>
      </c>
    </row>
    <row r="26" spans="1:8" ht="14.25">
      <c r="A26" s="35"/>
      <c r="B26" s="42"/>
      <c r="C26" s="43"/>
      <c r="D26" s="43"/>
      <c r="E26" s="44"/>
      <c r="F26" s="45"/>
      <c r="G26" s="46"/>
      <c r="H26" s="46"/>
    </row>
    <row r="27" spans="1:8" ht="18.75" customHeight="1">
      <c r="A27" s="35"/>
      <c r="B27" s="36"/>
      <c r="C27" s="37"/>
      <c r="D27" s="37"/>
      <c r="E27" s="32" t="s">
        <v>39</v>
      </c>
      <c r="F27" s="41">
        <v>5134</v>
      </c>
      <c r="G27" s="39">
        <v>1250</v>
      </c>
      <c r="H27" s="39"/>
    </row>
    <row r="28" spans="1:8" ht="28.5" customHeight="1">
      <c r="A28" s="35"/>
      <c r="B28" s="36" t="s">
        <v>40</v>
      </c>
      <c r="C28" s="37">
        <v>5</v>
      </c>
      <c r="D28" s="37">
        <v>1</v>
      </c>
      <c r="E28" s="32" t="s">
        <v>41</v>
      </c>
      <c r="F28" s="41"/>
      <c r="G28" s="39">
        <f>+G29</f>
        <v>0</v>
      </c>
      <c r="H28" s="39"/>
    </row>
    <row r="29" spans="1:8" ht="19.5" customHeight="1">
      <c r="A29" s="35"/>
      <c r="B29" s="36"/>
      <c r="C29" s="37"/>
      <c r="D29" s="37"/>
      <c r="E29" s="32" t="s">
        <v>28</v>
      </c>
      <c r="F29" s="41">
        <v>4264</v>
      </c>
      <c r="G29" s="39"/>
      <c r="H29" s="39"/>
    </row>
    <row r="30" spans="1:8" ht="21.75" customHeight="1">
      <c r="A30" s="35"/>
      <c r="B30" s="42" t="s">
        <v>8</v>
      </c>
      <c r="C30" s="43">
        <v>6</v>
      </c>
      <c r="D30" s="43">
        <v>1</v>
      </c>
      <c r="E30" s="47" t="s">
        <v>42</v>
      </c>
      <c r="F30" s="48"/>
      <c r="G30" s="46">
        <f>+G31</f>
        <v>0</v>
      </c>
      <c r="H30" s="46"/>
    </row>
    <row r="31" spans="1:8" ht="18.75" customHeight="1">
      <c r="A31" s="35"/>
      <c r="B31" s="36"/>
      <c r="C31" s="37"/>
      <c r="D31" s="37"/>
      <c r="E31" s="32"/>
      <c r="F31" s="33" t="s">
        <v>33</v>
      </c>
      <c r="G31" s="39">
        <v>0</v>
      </c>
      <c r="H31" s="39"/>
    </row>
    <row r="32" spans="1:8" s="31" customFormat="1" ht="24" customHeight="1">
      <c r="A32" s="24">
        <v>2451</v>
      </c>
      <c r="B32" s="49" t="s">
        <v>43</v>
      </c>
      <c r="C32" s="50">
        <v>5</v>
      </c>
      <c r="D32" s="50">
        <v>1</v>
      </c>
      <c r="E32" s="51" t="s">
        <v>44</v>
      </c>
      <c r="F32" s="52"/>
      <c r="G32" s="53">
        <f>+G33+G35+G36+G38+G39+G37</f>
        <v>55664.800000000003</v>
      </c>
      <c r="H32" s="53">
        <f>+H33+H35+H36+H38+H39+H37</f>
        <v>0</v>
      </c>
    </row>
    <row r="33" spans="1:16" s="31" customFormat="1" ht="29.25" customHeight="1">
      <c r="A33" s="24"/>
      <c r="B33" s="49"/>
      <c r="C33" s="50"/>
      <c r="D33" s="50"/>
      <c r="E33" s="40" t="s">
        <v>45</v>
      </c>
      <c r="F33" s="41" t="s">
        <v>46</v>
      </c>
      <c r="G33" s="54"/>
      <c r="H33" s="54"/>
    </row>
    <row r="34" spans="1:16" s="55" customFormat="1" ht="17.25" customHeight="1">
      <c r="A34" s="35"/>
      <c r="B34" s="36"/>
      <c r="C34" s="37"/>
      <c r="D34" s="37"/>
      <c r="E34" s="32" t="s">
        <v>30</v>
      </c>
      <c r="F34" s="33" t="s">
        <v>31</v>
      </c>
      <c r="G34" s="34"/>
      <c r="H34" s="34"/>
    </row>
    <row r="35" spans="1:16" s="55" customFormat="1" ht="27.75" customHeight="1">
      <c r="A35" s="35"/>
      <c r="B35" s="36"/>
      <c r="C35" s="37"/>
      <c r="D35" s="37"/>
      <c r="E35" s="40" t="s">
        <v>36</v>
      </c>
      <c r="F35" s="41">
        <v>5113</v>
      </c>
      <c r="G35" s="34">
        <v>51664.800000000003</v>
      </c>
      <c r="H35" s="34"/>
      <c r="M35" s="56"/>
      <c r="N35" s="56"/>
      <c r="O35" s="56"/>
    </row>
    <row r="36" spans="1:16" s="55" customFormat="1" ht="16.5" customHeight="1">
      <c r="A36" s="35"/>
      <c r="B36" s="36"/>
      <c r="C36" s="37"/>
      <c r="D36" s="37"/>
      <c r="E36" s="32" t="s">
        <v>30</v>
      </c>
      <c r="F36" s="41">
        <v>4269</v>
      </c>
      <c r="G36" s="34"/>
      <c r="H36" s="34"/>
    </row>
    <row r="37" spans="1:16" s="55" customFormat="1" ht="15.75" customHeight="1">
      <c r="A37" s="35"/>
      <c r="B37" s="36"/>
      <c r="C37" s="37"/>
      <c r="D37" s="37"/>
      <c r="E37" s="32" t="s">
        <v>39</v>
      </c>
      <c r="F37" s="41" t="s">
        <v>47</v>
      </c>
      <c r="G37" s="34">
        <v>4000</v>
      </c>
      <c r="H37" s="34"/>
      <c r="I37" s="57"/>
      <c r="N37" s="56"/>
      <c r="P37" s="57"/>
    </row>
    <row r="38" spans="1:16" s="55" customFormat="1">
      <c r="A38" s="35"/>
      <c r="B38" s="36"/>
      <c r="C38" s="37"/>
      <c r="D38" s="37"/>
      <c r="E38" s="32"/>
      <c r="F38" s="41">
        <v>5121</v>
      </c>
      <c r="G38" s="34">
        <v>0</v>
      </c>
      <c r="H38" s="34"/>
      <c r="I38" s="57"/>
    </row>
    <row r="39" spans="1:16" s="55" customFormat="1" ht="18" customHeight="1">
      <c r="A39" s="35"/>
      <c r="B39" s="36"/>
      <c r="C39" s="37"/>
      <c r="D39" s="37"/>
      <c r="E39" s="38" t="s">
        <v>48</v>
      </c>
      <c r="F39" s="41">
        <v>5129</v>
      </c>
      <c r="G39" s="34">
        <v>0</v>
      </c>
      <c r="H39" s="34"/>
      <c r="J39" s="1"/>
    </row>
    <row r="40" spans="1:16" s="60" customFormat="1" ht="14.25">
      <c r="A40" s="35">
        <v>2511</v>
      </c>
      <c r="B40" s="42" t="s">
        <v>49</v>
      </c>
      <c r="C40" s="43">
        <v>1</v>
      </c>
      <c r="D40" s="43">
        <v>1</v>
      </c>
      <c r="E40" s="47" t="s">
        <v>50</v>
      </c>
      <c r="F40" s="58"/>
      <c r="G40" s="59">
        <f>+G41+G42+G43+G44</f>
        <v>118</v>
      </c>
      <c r="H40" s="59">
        <f>+H41+H42+H43+H44</f>
        <v>20</v>
      </c>
      <c r="P40" s="61"/>
    </row>
    <row r="41" spans="1:16" s="60" customFormat="1" ht="21.75" customHeight="1">
      <c r="A41" s="35"/>
      <c r="B41" s="42"/>
      <c r="C41" s="43"/>
      <c r="D41" s="43"/>
      <c r="E41" s="32" t="s">
        <v>24</v>
      </c>
      <c r="F41" s="62" t="s">
        <v>25</v>
      </c>
      <c r="G41" s="63">
        <v>20</v>
      </c>
      <c r="H41" s="63">
        <v>20</v>
      </c>
      <c r="P41" s="61"/>
    </row>
    <row r="42" spans="1:16" s="60" customFormat="1" ht="19.5" customHeight="1">
      <c r="A42" s="35"/>
      <c r="B42" s="36"/>
      <c r="C42" s="37"/>
      <c r="D42" s="37"/>
      <c r="E42" s="40" t="s">
        <v>14</v>
      </c>
      <c r="F42" s="33" t="s">
        <v>15</v>
      </c>
      <c r="G42" s="34"/>
      <c r="H42" s="34"/>
      <c r="M42" s="61"/>
    </row>
    <row r="43" spans="1:16" s="60" customFormat="1" ht="19.5" customHeight="1">
      <c r="A43" s="35"/>
      <c r="B43" s="36"/>
      <c r="C43" s="37"/>
      <c r="D43" s="37"/>
      <c r="E43" s="32" t="s">
        <v>28</v>
      </c>
      <c r="F43" s="33" t="s">
        <v>29</v>
      </c>
      <c r="G43" s="64">
        <v>98</v>
      </c>
      <c r="H43" s="65"/>
      <c r="M43" s="66"/>
      <c r="P43" s="66"/>
    </row>
    <row r="44" spans="1:16" s="60" customFormat="1" ht="21" customHeight="1">
      <c r="A44" s="35"/>
      <c r="B44" s="36"/>
      <c r="C44" s="37"/>
      <c r="D44" s="37"/>
      <c r="E44" s="38" t="s">
        <v>48</v>
      </c>
      <c r="F44" s="41">
        <v>5129</v>
      </c>
      <c r="G44" s="67"/>
      <c r="H44" s="34"/>
    </row>
    <row r="45" spans="1:16" s="60" customFormat="1" ht="19.5" customHeight="1">
      <c r="A45" s="35"/>
      <c r="B45" s="42" t="s">
        <v>49</v>
      </c>
      <c r="C45" s="43">
        <v>6</v>
      </c>
      <c r="D45" s="43">
        <v>1</v>
      </c>
      <c r="E45" s="47" t="s">
        <v>51</v>
      </c>
      <c r="F45" s="68"/>
      <c r="G45" s="69">
        <f>SUM(G46)</f>
        <v>145</v>
      </c>
      <c r="H45" s="69">
        <f>SUM(H46)</f>
        <v>145</v>
      </c>
    </row>
    <row r="46" spans="1:16" s="60" customFormat="1" ht="18" customHeight="1">
      <c r="A46" s="35"/>
      <c r="B46" s="36"/>
      <c r="C46" s="37"/>
      <c r="D46" s="37"/>
      <c r="E46" s="40" t="s">
        <v>14</v>
      </c>
      <c r="F46" s="33" t="s">
        <v>15</v>
      </c>
      <c r="G46" s="34">
        <v>145</v>
      </c>
      <c r="H46" s="34">
        <v>145</v>
      </c>
    </row>
    <row r="47" spans="1:16" s="60" customFormat="1" ht="14.25">
      <c r="A47" s="35"/>
      <c r="B47" s="42" t="s">
        <v>52</v>
      </c>
      <c r="C47" s="43">
        <v>4</v>
      </c>
      <c r="D47" s="43">
        <v>1</v>
      </c>
      <c r="E47" s="70" t="s">
        <v>53</v>
      </c>
      <c r="F47" s="41"/>
      <c r="G47" s="59">
        <f>G48</f>
        <v>5751.8</v>
      </c>
      <c r="H47" s="59">
        <f>H48</f>
        <v>0</v>
      </c>
      <c r="M47" s="66"/>
    </row>
    <row r="48" spans="1:16" s="60" customFormat="1" ht="18" customHeight="1">
      <c r="A48" s="35"/>
      <c r="B48" s="42"/>
      <c r="C48" s="43"/>
      <c r="D48" s="43"/>
      <c r="E48" s="32" t="s">
        <v>12</v>
      </c>
      <c r="F48" s="33" t="s">
        <v>13</v>
      </c>
      <c r="G48" s="34">
        <v>5751.8</v>
      </c>
      <c r="H48" s="34"/>
    </row>
    <row r="49" spans="1:13" s="60" customFormat="1" ht="42.75" customHeight="1">
      <c r="A49" s="35"/>
      <c r="B49" s="42" t="s">
        <v>52</v>
      </c>
      <c r="C49" s="43">
        <v>6</v>
      </c>
      <c r="D49" s="43">
        <v>1</v>
      </c>
      <c r="E49" s="47" t="s">
        <v>54</v>
      </c>
      <c r="F49" s="48"/>
      <c r="G49" s="59">
        <f>+G50+G51+G52+G53+G55+G57+G56+G54</f>
        <v>128248.9</v>
      </c>
      <c r="H49" s="59">
        <f>+H50+H51+H52+H53+H55+H57+H56+H54</f>
        <v>76719.100000000006</v>
      </c>
      <c r="M49" s="61"/>
    </row>
    <row r="50" spans="1:13" s="60" customFormat="1" ht="27.75" customHeight="1">
      <c r="A50" s="35"/>
      <c r="B50" s="42"/>
      <c r="C50" s="43"/>
      <c r="D50" s="43"/>
      <c r="E50" s="32" t="s">
        <v>24</v>
      </c>
      <c r="F50" s="33" t="s">
        <v>25</v>
      </c>
      <c r="G50" s="34"/>
      <c r="H50" s="34"/>
    </row>
    <row r="51" spans="1:13" s="60" customFormat="1" ht="18" customHeight="1">
      <c r="A51" s="35"/>
      <c r="B51" s="42"/>
      <c r="C51" s="43"/>
      <c r="D51" s="43"/>
      <c r="E51" s="32" t="s">
        <v>28</v>
      </c>
      <c r="F51" s="33" t="s">
        <v>29</v>
      </c>
      <c r="G51" s="63">
        <v>582</v>
      </c>
      <c r="H51" s="63">
        <v>582</v>
      </c>
      <c r="M51" s="66"/>
    </row>
    <row r="52" spans="1:13" s="60" customFormat="1" ht="19.5" customHeight="1">
      <c r="A52" s="35"/>
      <c r="B52" s="42"/>
      <c r="C52" s="43"/>
      <c r="D52" s="43"/>
      <c r="E52" s="32" t="s">
        <v>30</v>
      </c>
      <c r="F52" s="33" t="s">
        <v>31</v>
      </c>
      <c r="G52" s="63">
        <v>138.5</v>
      </c>
      <c r="H52" s="63">
        <v>138.5</v>
      </c>
    </row>
    <row r="53" spans="1:13" s="60" customFormat="1" ht="24" customHeight="1">
      <c r="A53" s="35"/>
      <c r="B53" s="42"/>
      <c r="C53" s="43"/>
      <c r="D53" s="43"/>
      <c r="E53" s="32"/>
      <c r="F53" s="33" t="s">
        <v>55</v>
      </c>
      <c r="G53" s="63"/>
      <c r="H53" s="63"/>
    </row>
    <row r="54" spans="1:13" s="60" customFormat="1" ht="31.5" customHeight="1">
      <c r="A54" s="35"/>
      <c r="B54" s="42"/>
      <c r="C54" s="43"/>
      <c r="D54" s="43"/>
      <c r="E54" s="32" t="s">
        <v>56</v>
      </c>
      <c r="F54" s="33" t="s">
        <v>57</v>
      </c>
      <c r="G54" s="63">
        <v>10260</v>
      </c>
      <c r="H54" s="63">
        <v>4320</v>
      </c>
    </row>
    <row r="55" spans="1:13" s="60" customFormat="1" ht="28.5" customHeight="1">
      <c r="A55" s="35"/>
      <c r="B55" s="42"/>
      <c r="C55" s="43"/>
      <c r="D55" s="43"/>
      <c r="E55" s="40" t="s">
        <v>36</v>
      </c>
      <c r="F55" s="33" t="s">
        <v>58</v>
      </c>
      <c r="G55" s="34">
        <v>114268.4</v>
      </c>
      <c r="H55" s="65">
        <v>71678.600000000006</v>
      </c>
    </row>
    <row r="56" spans="1:13" s="60" customFormat="1" ht="17.25" customHeight="1">
      <c r="A56" s="35"/>
      <c r="B56" s="42"/>
      <c r="C56" s="43"/>
      <c r="D56" s="43"/>
      <c r="E56" s="32" t="s">
        <v>39</v>
      </c>
      <c r="F56" s="41">
        <v>5134</v>
      </c>
      <c r="G56" s="34">
        <v>3000</v>
      </c>
      <c r="H56" s="65"/>
    </row>
    <row r="57" spans="1:13" s="60" customFormat="1" ht="21" customHeight="1">
      <c r="A57" s="35"/>
      <c r="B57" s="42"/>
      <c r="C57" s="43"/>
      <c r="D57" s="43"/>
      <c r="E57" s="38" t="s">
        <v>48</v>
      </c>
      <c r="F57" s="41">
        <v>5129</v>
      </c>
      <c r="G57" s="34"/>
      <c r="H57" s="34"/>
    </row>
    <row r="58" spans="1:13" s="60" customFormat="1" ht="30.75" customHeight="1">
      <c r="A58" s="35"/>
      <c r="B58" s="42" t="s">
        <v>59</v>
      </c>
      <c r="C58" s="43">
        <v>1</v>
      </c>
      <c r="D58" s="43">
        <v>1</v>
      </c>
      <c r="E58" s="51" t="s">
        <v>60</v>
      </c>
      <c r="F58" s="33"/>
      <c r="G58" s="59">
        <f>+G61+G60</f>
        <v>6651</v>
      </c>
      <c r="H58" s="59">
        <f>+H61+H60</f>
        <v>4484.7</v>
      </c>
    </row>
    <row r="59" spans="1:13" s="60" customFormat="1" ht="41.25" customHeight="1">
      <c r="A59" s="35"/>
      <c r="B59" s="42"/>
      <c r="C59" s="43"/>
      <c r="D59" s="43"/>
      <c r="E59" s="40" t="s">
        <v>61</v>
      </c>
      <c r="F59" s="71" t="s">
        <v>62</v>
      </c>
      <c r="G59" s="34"/>
      <c r="H59" s="34"/>
    </row>
    <row r="60" spans="1:13" s="60" customFormat="1" ht="14.25">
      <c r="A60" s="35"/>
      <c r="B60" s="42"/>
      <c r="C60" s="43"/>
      <c r="D60" s="43"/>
      <c r="E60" s="40" t="s">
        <v>63</v>
      </c>
      <c r="F60" s="71" t="s">
        <v>64</v>
      </c>
      <c r="G60" s="34">
        <v>714</v>
      </c>
      <c r="H60" s="34">
        <v>714</v>
      </c>
    </row>
    <row r="61" spans="1:13" s="60" customFormat="1" ht="29.25" customHeight="1">
      <c r="A61" s="35"/>
      <c r="B61" s="42"/>
      <c r="C61" s="43"/>
      <c r="D61" s="43"/>
      <c r="E61" s="32" t="s">
        <v>65</v>
      </c>
      <c r="F61" s="71" t="s">
        <v>66</v>
      </c>
      <c r="G61" s="34">
        <v>5937</v>
      </c>
      <c r="H61" s="34">
        <v>3770.7</v>
      </c>
    </row>
    <row r="62" spans="1:13" s="60" customFormat="1" ht="14.25">
      <c r="A62" s="35"/>
      <c r="B62" s="42" t="s">
        <v>67</v>
      </c>
      <c r="C62" s="43">
        <v>2</v>
      </c>
      <c r="D62" s="43">
        <v>1</v>
      </c>
      <c r="E62" s="40" t="s">
        <v>68</v>
      </c>
      <c r="F62" s="71"/>
      <c r="G62" s="34">
        <f>+G63+G64</f>
        <v>157.1</v>
      </c>
      <c r="H62" s="34">
        <f>+H63</f>
        <v>157.1</v>
      </c>
    </row>
    <row r="63" spans="1:13" s="60" customFormat="1" ht="30" customHeight="1">
      <c r="A63" s="35"/>
      <c r="B63" s="42"/>
      <c r="C63" s="43"/>
      <c r="D63" s="43"/>
      <c r="E63" s="32" t="s">
        <v>65</v>
      </c>
      <c r="F63" s="71" t="s">
        <v>66</v>
      </c>
      <c r="G63" s="34">
        <v>157.1</v>
      </c>
      <c r="H63" s="34">
        <v>157.1</v>
      </c>
    </row>
    <row r="64" spans="1:13" s="60" customFormat="1" ht="41.25" customHeight="1">
      <c r="A64" s="35"/>
      <c r="B64" s="42"/>
      <c r="C64" s="43"/>
      <c r="D64" s="43"/>
      <c r="E64" s="40" t="s">
        <v>61</v>
      </c>
      <c r="F64" s="71" t="s">
        <v>62</v>
      </c>
      <c r="G64" s="34"/>
      <c r="H64" s="34"/>
    </row>
    <row r="65" spans="1:8" s="60" customFormat="1" ht="21.75" customHeight="1">
      <c r="A65" s="35"/>
      <c r="B65" s="49" t="s">
        <v>59</v>
      </c>
      <c r="C65" s="50">
        <v>2</v>
      </c>
      <c r="D65" s="50">
        <v>2</v>
      </c>
      <c r="E65" s="51" t="s">
        <v>69</v>
      </c>
      <c r="F65" s="71"/>
      <c r="G65" s="59">
        <f>+G66+G67</f>
        <v>1122.4000000000001</v>
      </c>
      <c r="H65" s="59">
        <f>+H66+H67</f>
        <v>927.1</v>
      </c>
    </row>
    <row r="66" spans="1:8" s="60" customFormat="1" ht="31.5" customHeight="1">
      <c r="A66" s="35"/>
      <c r="B66" s="49"/>
      <c r="C66" s="50"/>
      <c r="D66" s="50"/>
      <c r="E66" s="32" t="s">
        <v>65</v>
      </c>
      <c r="F66" s="71" t="s">
        <v>66</v>
      </c>
      <c r="G66" s="59">
        <v>1122.4000000000001</v>
      </c>
      <c r="H66" s="59">
        <v>927.1</v>
      </c>
    </row>
    <row r="67" spans="1:8" s="60" customFormat="1" ht="40.5" customHeight="1">
      <c r="A67" s="35"/>
      <c r="B67" s="42"/>
      <c r="C67" s="43"/>
      <c r="D67" s="43"/>
      <c r="E67" s="40" t="s">
        <v>61</v>
      </c>
      <c r="F67" s="71" t="s">
        <v>62</v>
      </c>
      <c r="G67" s="34"/>
      <c r="H67" s="34"/>
    </row>
    <row r="68" spans="1:8" s="60" customFormat="1" ht="32.25" customHeight="1">
      <c r="A68" s="35"/>
      <c r="B68" s="49" t="s">
        <v>59</v>
      </c>
      <c r="C68" s="50">
        <v>2</v>
      </c>
      <c r="D68" s="50">
        <v>3</v>
      </c>
      <c r="E68" s="51" t="s">
        <v>70</v>
      </c>
      <c r="F68" s="33"/>
      <c r="G68" s="59">
        <f>+G69+G70</f>
        <v>3266</v>
      </c>
      <c r="H68" s="59">
        <f>+H69+H70</f>
        <v>2838</v>
      </c>
    </row>
    <row r="69" spans="1:8" s="60" customFormat="1" ht="29.25" customHeight="1">
      <c r="A69" s="35"/>
      <c r="B69" s="49"/>
      <c r="C69" s="50"/>
      <c r="D69" s="50"/>
      <c r="E69" s="32" t="s">
        <v>65</v>
      </c>
      <c r="F69" s="71" t="s">
        <v>66</v>
      </c>
      <c r="G69" s="34">
        <v>3214.2</v>
      </c>
      <c r="H69" s="59">
        <v>2786.2</v>
      </c>
    </row>
    <row r="70" spans="1:8" s="60" customFormat="1" ht="41.25" customHeight="1">
      <c r="A70" s="35"/>
      <c r="B70" s="42"/>
      <c r="C70" s="43"/>
      <c r="D70" s="43"/>
      <c r="E70" s="40" t="s">
        <v>61</v>
      </c>
      <c r="F70" s="71" t="s">
        <v>62</v>
      </c>
      <c r="G70" s="34">
        <v>51.8</v>
      </c>
      <c r="H70" s="34">
        <v>51.8</v>
      </c>
    </row>
    <row r="71" spans="1:8" s="74" customFormat="1" ht="42" customHeight="1">
      <c r="A71" s="72">
        <v>2827</v>
      </c>
      <c r="B71" s="49" t="s">
        <v>59</v>
      </c>
      <c r="C71" s="50">
        <v>2</v>
      </c>
      <c r="D71" s="50">
        <v>7</v>
      </c>
      <c r="E71" s="51" t="s">
        <v>71</v>
      </c>
      <c r="F71" s="73"/>
      <c r="G71" s="53">
        <f>G72</f>
        <v>0</v>
      </c>
      <c r="H71" s="53"/>
    </row>
    <row r="72" spans="1:8" s="60" customFormat="1" ht="27" customHeight="1">
      <c r="A72" s="35"/>
      <c r="B72" s="36"/>
      <c r="C72" s="37"/>
      <c r="D72" s="37"/>
      <c r="E72" s="32" t="s">
        <v>72</v>
      </c>
      <c r="F72" s="75" t="s">
        <v>58</v>
      </c>
      <c r="G72" s="34">
        <v>0</v>
      </c>
      <c r="H72" s="34"/>
    </row>
    <row r="73" spans="1:8" s="60" customFormat="1" ht="38.25" customHeight="1">
      <c r="A73" s="35"/>
      <c r="B73" s="42" t="s">
        <v>59</v>
      </c>
      <c r="C73" s="43">
        <v>2</v>
      </c>
      <c r="D73" s="43">
        <v>7</v>
      </c>
      <c r="E73" s="32" t="s">
        <v>71</v>
      </c>
      <c r="F73" s="75"/>
      <c r="G73" s="76">
        <f>+G74</f>
        <v>5823.643</v>
      </c>
      <c r="H73" s="34"/>
    </row>
    <row r="74" spans="1:8" s="60" customFormat="1" ht="17.25" customHeight="1">
      <c r="A74" s="35"/>
      <c r="B74" s="36"/>
      <c r="C74" s="37"/>
      <c r="D74" s="37"/>
      <c r="E74" s="32" t="s">
        <v>73</v>
      </c>
      <c r="F74" s="75" t="s">
        <v>74</v>
      </c>
      <c r="G74" s="76">
        <v>5823.643</v>
      </c>
      <c r="H74" s="34"/>
    </row>
    <row r="75" spans="1:8" s="60" customFormat="1" ht="28.5" customHeight="1">
      <c r="A75" s="35"/>
      <c r="B75" s="42" t="s">
        <v>67</v>
      </c>
      <c r="C75" s="43">
        <v>4</v>
      </c>
      <c r="D75" s="43">
        <v>2</v>
      </c>
      <c r="E75" s="47" t="s">
        <v>75</v>
      </c>
      <c r="F75" s="77"/>
      <c r="G75" s="76">
        <f>+G76</f>
        <v>4875</v>
      </c>
      <c r="H75" s="76"/>
    </row>
    <row r="76" spans="1:8" s="60" customFormat="1" ht="29.25" customHeight="1">
      <c r="A76" s="35"/>
      <c r="B76" s="36"/>
      <c r="C76" s="37"/>
      <c r="D76" s="37"/>
      <c r="E76" s="32" t="s">
        <v>65</v>
      </c>
      <c r="F76" s="75" t="s">
        <v>66</v>
      </c>
      <c r="G76" s="34">
        <v>4875</v>
      </c>
      <c r="H76" s="34"/>
    </row>
    <row r="77" spans="1:8" s="60" customFormat="1" ht="30" customHeight="1">
      <c r="A77" s="35">
        <v>2861</v>
      </c>
      <c r="B77" s="42" t="s">
        <v>59</v>
      </c>
      <c r="C77" s="43">
        <v>6</v>
      </c>
      <c r="D77" s="43">
        <v>1</v>
      </c>
      <c r="E77" s="51" t="s">
        <v>76</v>
      </c>
      <c r="F77" s="52"/>
      <c r="G77" s="53">
        <f>+G78</f>
        <v>154</v>
      </c>
      <c r="H77" s="53">
        <f>+H78</f>
        <v>154</v>
      </c>
    </row>
    <row r="78" spans="1:8" s="60" customFormat="1" ht="15" customHeight="1">
      <c r="A78" s="35"/>
      <c r="B78" s="36"/>
      <c r="C78" s="37"/>
      <c r="D78" s="37"/>
      <c r="E78" s="78" t="s">
        <v>77</v>
      </c>
      <c r="F78" s="41">
        <v>4861</v>
      </c>
      <c r="G78" s="34">
        <v>154</v>
      </c>
      <c r="H78" s="34">
        <v>154</v>
      </c>
    </row>
    <row r="79" spans="1:8" ht="21" customHeight="1">
      <c r="B79" s="49" t="s">
        <v>78</v>
      </c>
      <c r="C79" s="50">
        <v>1</v>
      </c>
      <c r="D79" s="50">
        <v>1</v>
      </c>
      <c r="E79" s="51" t="s">
        <v>79</v>
      </c>
      <c r="F79" s="33"/>
      <c r="G79" s="59">
        <f>G80</f>
        <v>15759</v>
      </c>
      <c r="H79" s="59">
        <f>H80</f>
        <v>15759</v>
      </c>
    </row>
    <row r="80" spans="1:8" ht="42.75" customHeight="1">
      <c r="B80" s="42"/>
      <c r="C80" s="43"/>
      <c r="D80" s="43"/>
      <c r="E80" s="40" t="s">
        <v>61</v>
      </c>
      <c r="F80" s="41">
        <v>4511</v>
      </c>
      <c r="G80" s="34">
        <v>15759</v>
      </c>
      <c r="H80" s="34">
        <v>15759</v>
      </c>
    </row>
    <row r="81" spans="2:8" ht="29.25" customHeight="1">
      <c r="B81" s="42" t="s">
        <v>80</v>
      </c>
      <c r="C81" s="43">
        <v>6</v>
      </c>
      <c r="D81" s="43">
        <v>1</v>
      </c>
      <c r="E81" s="40" t="s">
        <v>81</v>
      </c>
      <c r="F81" s="41"/>
      <c r="G81" s="34">
        <f>+G82</f>
        <v>4447</v>
      </c>
      <c r="H81" s="34">
        <f>+H82</f>
        <v>4447</v>
      </c>
    </row>
    <row r="82" spans="2:8" ht="28.5" customHeight="1">
      <c r="B82" s="42"/>
      <c r="C82" s="43"/>
      <c r="D82" s="43"/>
      <c r="E82" s="32" t="s">
        <v>65</v>
      </c>
      <c r="F82" s="75" t="s">
        <v>66</v>
      </c>
      <c r="G82" s="34">
        <v>4447</v>
      </c>
      <c r="H82" s="34">
        <v>4447</v>
      </c>
    </row>
    <row r="83" spans="2:8" ht="24.75" customHeight="1">
      <c r="B83" s="49" t="s">
        <v>82</v>
      </c>
      <c r="C83" s="50">
        <v>7</v>
      </c>
      <c r="D83" s="50">
        <v>1</v>
      </c>
      <c r="E83" s="51" t="s">
        <v>83</v>
      </c>
      <c r="F83" s="79"/>
      <c r="G83" s="59">
        <f>G84</f>
        <v>20</v>
      </c>
      <c r="H83" s="59">
        <f>H84</f>
        <v>0</v>
      </c>
    </row>
    <row r="84" spans="2:8" ht="23.25" customHeight="1">
      <c r="B84" s="80"/>
      <c r="C84" s="81"/>
      <c r="D84" s="81"/>
      <c r="E84" s="38" t="s">
        <v>84</v>
      </c>
      <c r="F84" s="41">
        <v>4729</v>
      </c>
      <c r="G84" s="34">
        <v>20</v>
      </c>
      <c r="H84" s="34"/>
    </row>
    <row r="85" spans="2:8" ht="23.25" customHeight="1">
      <c r="B85" s="49" t="s">
        <v>82</v>
      </c>
      <c r="C85" s="50">
        <v>6</v>
      </c>
      <c r="D85" s="50">
        <v>1</v>
      </c>
      <c r="E85" s="82" t="s">
        <v>85</v>
      </c>
      <c r="F85" s="45"/>
      <c r="G85" s="76">
        <f>+G86+G87</f>
        <v>190</v>
      </c>
      <c r="H85" s="76">
        <f>+H86+H87</f>
        <v>0</v>
      </c>
    </row>
    <row r="86" spans="2:8" ht="24" customHeight="1">
      <c r="B86" s="49"/>
      <c r="C86" s="50"/>
      <c r="D86" s="50"/>
      <c r="E86" s="38" t="s">
        <v>86</v>
      </c>
      <c r="F86" s="41">
        <v>4728</v>
      </c>
      <c r="G86" s="76">
        <v>190</v>
      </c>
      <c r="H86" s="76"/>
    </row>
    <row r="87" spans="2:8" ht="21" customHeight="1">
      <c r="B87" s="80"/>
      <c r="C87" s="81"/>
      <c r="D87" s="81"/>
      <c r="E87" s="38" t="s">
        <v>73</v>
      </c>
      <c r="F87" s="41">
        <v>5112</v>
      </c>
      <c r="G87" s="34">
        <v>0</v>
      </c>
      <c r="H87" s="34"/>
    </row>
    <row r="88" spans="2:8" ht="21" customHeight="1">
      <c r="B88" s="80" t="s">
        <v>82</v>
      </c>
      <c r="C88" s="81">
        <v>3</v>
      </c>
      <c r="D88" s="81">
        <v>1</v>
      </c>
      <c r="E88" s="32" t="s">
        <v>87</v>
      </c>
      <c r="F88" s="41"/>
      <c r="G88" s="76">
        <f>+G89</f>
        <v>227</v>
      </c>
      <c r="H88" s="76">
        <f>+H89</f>
        <v>0</v>
      </c>
    </row>
    <row r="89" spans="2:8" ht="33.75" customHeight="1">
      <c r="B89" s="80"/>
      <c r="C89" s="81"/>
      <c r="D89" s="81"/>
      <c r="E89" s="32" t="s">
        <v>24</v>
      </c>
      <c r="F89" s="41">
        <v>4239</v>
      </c>
      <c r="G89" s="34">
        <v>227</v>
      </c>
      <c r="H89" s="34"/>
    </row>
    <row r="90" spans="2:8" ht="25.5" customHeight="1">
      <c r="B90" s="49" t="s">
        <v>82</v>
      </c>
      <c r="C90" s="50">
        <v>4</v>
      </c>
      <c r="D90" s="50">
        <v>1</v>
      </c>
      <c r="E90" s="51" t="s">
        <v>88</v>
      </c>
      <c r="F90" s="79"/>
      <c r="G90" s="83">
        <f>G91</f>
        <v>3740</v>
      </c>
      <c r="H90" s="83">
        <f>H91</f>
        <v>180</v>
      </c>
    </row>
    <row r="91" spans="2:8" ht="23.25" customHeight="1">
      <c r="B91" s="80"/>
      <c r="C91" s="81"/>
      <c r="D91" s="81"/>
      <c r="E91" s="38" t="s">
        <v>84</v>
      </c>
      <c r="F91" s="41">
        <v>4729</v>
      </c>
      <c r="G91" s="34">
        <v>3740</v>
      </c>
      <c r="H91" s="34">
        <v>180</v>
      </c>
    </row>
    <row r="92" spans="2:8">
      <c r="B92" s="84"/>
      <c r="C92" s="85"/>
      <c r="D92" s="86"/>
      <c r="E92" s="87"/>
      <c r="F92" s="88"/>
      <c r="G92" s="89"/>
      <c r="H92" s="89"/>
    </row>
    <row r="93" spans="2:8">
      <c r="B93" s="84"/>
      <c r="C93" s="85"/>
      <c r="D93" s="86"/>
      <c r="E93" s="87" t="s">
        <v>89</v>
      </c>
      <c r="F93" s="88"/>
      <c r="G93" s="90">
        <f>+G12+G13+G14+G15+G16+G17+G18+G19+G20+G21+G22+G31+G33+G36+G41+G42+G43+G48+G50+G51+G52+G59+G67+G68+G78+G80+G84+G91+G76+G86+G53+G64+G11+M32+G29+G54+G88+G45+G61+G66+G63+G82+G60</f>
        <v>67899.899999999994</v>
      </c>
      <c r="H93" s="90"/>
    </row>
    <row r="94" spans="2:8">
      <c r="B94" s="84"/>
      <c r="C94" s="85"/>
      <c r="D94" s="86"/>
      <c r="E94" s="87" t="s">
        <v>90</v>
      </c>
      <c r="F94" s="88"/>
      <c r="G94" s="91">
        <f>+G23+G24+G27+G35+G37+G38+G39+G44+G55+G57+G87+G56+G74</f>
        <v>181348.34300000002</v>
      </c>
      <c r="H94" s="91"/>
    </row>
    <row r="95" spans="2:8">
      <c r="B95" s="84"/>
      <c r="C95" s="85"/>
      <c r="D95" s="86"/>
      <c r="E95" s="87"/>
      <c r="F95" s="88"/>
      <c r="G95" s="89"/>
      <c r="H95" s="89"/>
    </row>
    <row r="96" spans="2:8">
      <c r="B96" s="84"/>
      <c r="C96" s="85"/>
      <c r="D96" s="86"/>
      <c r="E96" s="87"/>
      <c r="F96" s="88"/>
      <c r="G96" s="89"/>
      <c r="H96" s="89"/>
    </row>
    <row r="97" spans="2:8">
      <c r="B97" s="84"/>
      <c r="C97" s="85"/>
      <c r="D97" s="86"/>
      <c r="E97" s="87"/>
      <c r="F97" s="88"/>
      <c r="G97" s="89"/>
      <c r="H97" s="89"/>
    </row>
    <row r="98" spans="2:8">
      <c r="B98" s="84"/>
      <c r="C98" s="85"/>
      <c r="D98" s="86"/>
      <c r="E98" s="87"/>
      <c r="F98" s="88"/>
      <c r="G98" s="89"/>
      <c r="H98" s="89"/>
    </row>
    <row r="99" spans="2:8">
      <c r="B99" s="84"/>
      <c r="C99" s="85"/>
      <c r="D99" s="86"/>
      <c r="E99" s="87"/>
      <c r="F99" s="88"/>
      <c r="G99" s="89"/>
      <c r="H99" s="89"/>
    </row>
    <row r="100" spans="2:8">
      <c r="B100" s="84"/>
      <c r="C100" s="85"/>
      <c r="D100" s="86"/>
      <c r="E100" s="87"/>
      <c r="F100" s="88"/>
      <c r="G100" s="89"/>
      <c r="H100" s="89"/>
    </row>
  </sheetData>
  <mergeCells count="13">
    <mergeCell ref="A2:G2"/>
    <mergeCell ref="A3:G3"/>
    <mergeCell ref="A4:B4"/>
    <mergeCell ref="C4:D4"/>
    <mergeCell ref="E4:F4"/>
    <mergeCell ref="G5:G7"/>
    <mergeCell ref="H5:H7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2022-02-25T08:33:58Z</dcterms:modified>
</cp:coreProperties>
</file>