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firstSheet="18" activeTab="23"/>
  </bookViews>
  <sheets>
    <sheet name="Լապտերիկ (2)" sheetId="48" r:id="rId1"/>
    <sheet name="ծիածան (2)" sheetId="49" r:id="rId2"/>
    <sheet name="Մանուշակ (2)" sheetId="50" r:id="rId3"/>
    <sheet name="ժպիտ (2)" sheetId="51" r:id="rId4"/>
    <sheet name="Լուսաստղիկ (2)" sheetId="52" r:id="rId5"/>
    <sheet name="Արձագանք (2)" sheetId="53" r:id="rId6"/>
    <sheet name="Լիլիթ (2)" sheetId="54" r:id="rId7"/>
    <sheet name="Նանուլիկ (2)" sheetId="55" r:id="rId8"/>
    <sheet name="Լիանա (2)" sheetId="56" r:id="rId9"/>
    <sheet name="Արևիկ (2)" sheetId="57" r:id="rId10"/>
    <sheet name="Արարատ (2)" sheetId="58" r:id="rId11"/>
    <sheet name="Գոհար (2)" sheetId="59" r:id="rId12"/>
    <sheet name="Փարոս (2)" sheetId="60" r:id="rId13"/>
    <sheet name="Անի պարտեզ (2)" sheetId="61" r:id="rId14"/>
    <sheet name="Կարմիր գլխարկ (2)" sheetId="62" r:id="rId15"/>
    <sheet name="Հենզել և Գրետել (2)" sheetId="63" r:id="rId16"/>
    <sheet name="Սուրբ Մարիամ (2)" sheetId="64" r:id="rId17"/>
    <sheet name="Գյումրու մանկիկ (2)" sheetId="65" r:id="rId18"/>
    <sheet name="Էյլիթիա (2)" sheetId="66" r:id="rId19"/>
    <sheet name="Ձյունիկ (2)" sheetId="67" r:id="rId20"/>
    <sheet name="Հուսո առագաստ (2)" sheetId="68" r:id="rId21"/>
    <sheet name="Երազանք (2)" sheetId="69" r:id="rId22"/>
    <sheet name="Անուլիկ (2)" sheetId="70" r:id="rId23"/>
    <sheet name="Զանգակ (2)" sheetId="71" r:id="rId24"/>
  </sheets>
  <definedNames>
    <definedName name="_xlnm.Print_Area" localSheetId="13">'Անի պարտեզ (2)'!$A$1:$F$43</definedName>
    <definedName name="_xlnm.Print_Area" localSheetId="22">'Անուլիկ (2)'!$A$1:$F$42</definedName>
    <definedName name="_xlnm.Print_Area" localSheetId="10">'Արարատ (2)'!$A$1:$F$45</definedName>
    <definedName name="_xlnm.Print_Area" localSheetId="9">'Արևիկ (2)'!$A$1:$F$42</definedName>
    <definedName name="_xlnm.Print_Area" localSheetId="5">'Արձագանք (2)'!$A$1:$F$44</definedName>
    <definedName name="_xlnm.Print_Area" localSheetId="17">'Գյումրու մանկիկ (2)'!$A$1:$F$42</definedName>
    <definedName name="_xlnm.Print_Area" localSheetId="11">'Գոհար (2)'!$A$1:$F$45</definedName>
    <definedName name="_xlnm.Print_Area" localSheetId="21">'Երազանք (2)'!$A$1:$F$43</definedName>
    <definedName name="_xlnm.Print_Area" localSheetId="23">'Զանգակ (2)'!$A$1:$F$43</definedName>
    <definedName name="_xlnm.Print_Area" localSheetId="18">'Էյլիթիա (2)'!$A$1:$F$43</definedName>
    <definedName name="_xlnm.Print_Area" localSheetId="3">'ժպիտ (2)'!$A$1:$F$43</definedName>
    <definedName name="_xlnm.Print_Area" localSheetId="0">'Լապտերիկ (2)'!$A$1:$F$43</definedName>
    <definedName name="_xlnm.Print_Area" localSheetId="8">'Լիանա (2)'!$A$1:$F$44</definedName>
    <definedName name="_xlnm.Print_Area" localSheetId="6">'Լիլիթ (2)'!$A$1:$F$41</definedName>
    <definedName name="_xlnm.Print_Area" localSheetId="4">'Լուսաստղիկ (2)'!$A$1:$F$43</definedName>
    <definedName name="_xlnm.Print_Area" localSheetId="1">'ծիածան (2)'!$A$1:$F$44</definedName>
    <definedName name="_xlnm.Print_Area" localSheetId="14">'Կարմիր գլխարկ (2)'!$A$1:$F$42</definedName>
    <definedName name="_xlnm.Print_Area" localSheetId="15">'Հենզել և Գրետել (2)'!$A$1:$F$42</definedName>
    <definedName name="_xlnm.Print_Area" localSheetId="20">'Հուսո առագաստ (2)'!$A$1:$F$44</definedName>
    <definedName name="_xlnm.Print_Area" localSheetId="19">'Ձյունիկ (2)'!$A$1:$F$45</definedName>
    <definedName name="_xlnm.Print_Area" localSheetId="2">'Մանուշակ (2)'!$A$1:$F$45</definedName>
    <definedName name="_xlnm.Print_Area" localSheetId="7">'Նանուլիկ (2)'!$A$1:$F$43</definedName>
    <definedName name="_xlnm.Print_Area" localSheetId="16">'Սուրբ Մարիամ (2)'!$A$1:$F$45</definedName>
    <definedName name="_xlnm.Print_Area" localSheetId="12">'Փարոս (2)'!$A$1:$F$44</definedName>
  </definedNames>
  <calcPr calcId="125725"/>
</workbook>
</file>

<file path=xl/calcChain.xml><?xml version="1.0" encoding="utf-8"?>
<calcChain xmlns="http://schemas.openxmlformats.org/spreadsheetml/2006/main">
  <c r="D30" i="7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29" i="70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29" s="1"/>
  <c r="F19"/>
  <c r="D30" i="69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0" s="1"/>
  <c r="F30" s="1"/>
  <c r="F19"/>
  <c r="D31" i="68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1" s="1"/>
  <c r="F31" s="1"/>
  <c r="F19"/>
  <c r="D32" i="67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2" s="1"/>
  <c r="F19"/>
  <c r="E30" i="66"/>
  <c r="D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F30" s="1"/>
  <c r="D29" i="65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29" s="1"/>
  <c r="F19"/>
  <c r="D30" i="64"/>
  <c r="E29"/>
  <c r="F29" s="1"/>
  <c r="E28"/>
  <c r="F28" s="1"/>
  <c r="E27"/>
  <c r="F27" s="1"/>
  <c r="E26"/>
  <c r="F26" s="1"/>
  <c r="E25"/>
  <c r="F25" s="1"/>
  <c r="E24"/>
  <c r="F24" s="1"/>
  <c r="E23"/>
  <c r="F23" s="1"/>
  <c r="E22"/>
  <c r="E30" s="1"/>
  <c r="F21"/>
  <c r="D29" i="63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29" s="1"/>
  <c r="F29" s="1"/>
  <c r="F19"/>
  <c r="D29" i="62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30" i="6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31" i="60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1" s="1"/>
  <c r="F31" s="1"/>
  <c r="F19"/>
  <c r="D32" i="59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2" s="1"/>
  <c r="F19"/>
  <c r="D32" i="58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2" s="1"/>
  <c r="F19"/>
  <c r="E29" i="57"/>
  <c r="D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F29" s="1"/>
  <c r="D31" i="56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1" s="1"/>
  <c r="F31" s="1"/>
  <c r="F19"/>
  <c r="D30" i="55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0" s="1"/>
  <c r="F30" s="1"/>
  <c r="F19"/>
  <c r="D28" i="54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28" s="1"/>
  <c r="F28" s="1"/>
  <c r="F19"/>
  <c r="D31" i="53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30" i="52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30" i="5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19"/>
  <c r="D32" i="50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E32" s="1"/>
  <c r="F19"/>
  <c r="F32" s="1"/>
  <c r="D31" i="49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1" s="1"/>
  <c r="F19"/>
  <c r="D30" i="48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E30" s="1"/>
  <c r="F19"/>
  <c r="F20" l="1"/>
  <c r="F30" s="1"/>
  <c r="E30" i="51"/>
  <c r="E30" i="52"/>
  <c r="F30" s="1"/>
  <c r="E31" i="53"/>
  <c r="F31" s="1"/>
  <c r="E30" i="61"/>
  <c r="E29" i="62"/>
  <c r="F20" i="63"/>
  <c r="F22" i="64"/>
  <c r="F30" s="1"/>
  <c r="F20" i="68"/>
  <c r="E30" i="71"/>
  <c r="F20"/>
  <c r="F30" s="1"/>
  <c r="F20" i="70"/>
  <c r="F29" s="1"/>
  <c r="F20" i="69"/>
  <c r="F20" i="67"/>
  <c r="F32" s="1"/>
  <c r="F20" i="65"/>
  <c r="F29" s="1"/>
  <c r="F29" i="62"/>
  <c r="F20"/>
  <c r="F30" i="61"/>
  <c r="F20"/>
  <c r="F20" i="60"/>
  <c r="F20" i="59"/>
  <c r="F32" s="1"/>
  <c r="F32" i="58"/>
  <c r="F20"/>
  <c r="F20" i="56"/>
  <c r="F20" i="55"/>
  <c r="F20" i="54"/>
  <c r="F20" i="53"/>
  <c r="F20" i="52"/>
  <c r="F20" i="51"/>
  <c r="F30" s="1"/>
  <c r="F31" i="49"/>
  <c r="F20"/>
</calcChain>
</file>

<file path=xl/sharedStrings.xml><?xml version="1.0" encoding="utf-8"?>
<sst xmlns="http://schemas.openxmlformats.org/spreadsheetml/2006/main" count="916" uniqueCount="138">
  <si>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</si>
  <si>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</si>
  <si>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</si>
  <si>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</si>
  <si>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</si>
  <si>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Հաշվապահ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</si>
  <si>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</si>
  <si>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</si>
  <si>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</si>
  <si>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</si>
  <si>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</si>
  <si>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</si>
  <si>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</si>
  <si>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</si>
  <si>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</si>
  <si>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 xml:space="preserve">Համայնքապետարանի աշխատակազմի </t>
  </si>
  <si>
    <t xml:space="preserve">կրթության բաժնի պետ՝ </t>
  </si>
  <si>
    <t>Հ.Սուլթանյան</t>
  </si>
  <si>
    <t>ֆինանսատնտեսագիտական բաժնի</t>
  </si>
  <si>
    <t>գլխավոր մասնագետ՝</t>
  </si>
  <si>
    <t>Հ. Աբիսողոմյան</t>
  </si>
  <si>
    <t>Օժանդակ բանվոր</t>
  </si>
  <si>
    <t>Դռնապան</t>
  </si>
  <si>
    <t>Հավաքարար</t>
  </si>
  <si>
    <t>Դասվար</t>
  </si>
  <si>
    <t>Օտար լեզու</t>
  </si>
  <si>
    <t>Դասապատրաստում</t>
  </si>
  <si>
    <t>Դերձակ</t>
  </si>
  <si>
    <t>« Ժպիտ »    ՀՈԱԿ</t>
  </si>
  <si>
    <t>« Ծիածան »    ՀՈԱԿ</t>
  </si>
  <si>
    <t>Օժ.բանվոր</t>
  </si>
  <si>
    <t>Ա.Գաբոյան</t>
  </si>
  <si>
    <t>« Լապտերիկ »    ՀՈԱԿ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</si>
  <si>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</si>
  <si>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</si>
  <si>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</si>
  <si>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</si>
  <si>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</si>
  <si>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r>
      <t xml:space="preserve">                      </t>
    </r>
    <r>
      <rPr>
        <b/>
        <sz val="12"/>
        <color theme="1"/>
        <rFont val="GHEA Grapalat"/>
        <family val="3"/>
      </rPr>
      <t xml:space="preserve">  Կ.Տ</t>
    </r>
  </si>
  <si>
    <t>« Թոռնիկ Մանուշակ »    ՀՈԱԿ</t>
  </si>
  <si>
    <t>Գ. Սահակյան</t>
  </si>
  <si>
    <t>Ա. Սահակյան</t>
  </si>
  <si>
    <t>« Լուսաստղիկ»    ՀՈԱԿ</t>
  </si>
  <si>
    <t>Լ. Ավետիսյան</t>
  </si>
  <si>
    <t>« Արձագանք»    ՀՈԱԿ</t>
  </si>
  <si>
    <t>Ջ. Ավետիսյան</t>
  </si>
  <si>
    <t>« Լիլիթ»    ՀՈԱԿ</t>
  </si>
  <si>
    <t>Ս. Ձվակերյան</t>
  </si>
  <si>
    <t>« Նանուլիկ»    ՀՈԱԿ</t>
  </si>
  <si>
    <t xml:space="preserve">Տնօրեն՝  </t>
  </si>
  <si>
    <t xml:space="preserve">Տնօրենի ժամանակավոր պաշտոնակատար՝  </t>
  </si>
  <si>
    <t>Ա. Խաչատրյան</t>
  </si>
  <si>
    <t>« Լիանա»    ՀՈԱԿ</t>
  </si>
  <si>
    <t>Բակապահ</t>
  </si>
  <si>
    <t>Ս. Դարբինյան</t>
  </si>
  <si>
    <t>« Արևիկ»    ՀՈԱԿ</t>
  </si>
  <si>
    <t>Գ. Մանուկյան</t>
  </si>
  <si>
    <t>Ք. Գաբրիելյան</t>
  </si>
  <si>
    <t>Ս. Հարությունյան</t>
  </si>
  <si>
    <t>« Գոհար»    ՀՈԱԿ</t>
  </si>
  <si>
    <t>Ա. Կարապետյան</t>
  </si>
  <si>
    <t>« Փարոս»    ՀՈԱԿ</t>
  </si>
  <si>
    <t>Ա. Արաքչյան</t>
  </si>
  <si>
    <t>« Անի պարտեզ»    ՀՈԱԿ</t>
  </si>
  <si>
    <t>Շ. Ստեփանյան</t>
  </si>
  <si>
    <t>« Հենզել և Գրետել»    ՀՈԱԿ</t>
  </si>
  <si>
    <t>Կ. Մելիքյան</t>
  </si>
  <si>
    <t>Ա. Գևորգյան</t>
  </si>
  <si>
    <t>« Սուրբ Մարիամ»    ՀՈԱԿ</t>
  </si>
  <si>
    <t>« Գյումրու մանկիկ»    ՀՈԱԿ</t>
  </si>
  <si>
    <t>Ռ. Մելքոնյան</t>
  </si>
  <si>
    <t>« Էյլիթիա»    ՀՈԱԿ</t>
  </si>
  <si>
    <t>Լ. Համբարձումյան</t>
  </si>
  <si>
    <t>« Ձյունիկ»    ՀՈԱԿ</t>
  </si>
  <si>
    <t>Ա. Դեմիրճյան</t>
  </si>
  <si>
    <t>« Հուսո առագաստ»    ՀՈԱԿ</t>
  </si>
  <si>
    <t>Կ. Մարկոսյան</t>
  </si>
  <si>
    <t>Ժ. Եղոյան</t>
  </si>
  <si>
    <t>« Անուլիկ»    ՀՈԱԿ</t>
  </si>
  <si>
    <t>Մ. Ղարաքեշիշյան</t>
  </si>
  <si>
    <t>Ս. Մելքոնյան</t>
  </si>
  <si>
    <t>« Զանգակ»    ՀՈԱԿ</t>
  </si>
  <si>
    <t xml:space="preserve">Աշխատողների քանակը՝   </t>
  </si>
  <si>
    <t>N  ___________ որոշման</t>
  </si>
  <si>
    <t>ԱՄՍԱԿԱՆ ԱՇԽԱՏԱՎԱՐՁԸ     (ՀՀ դրամ)</t>
  </si>
  <si>
    <t>N ____________որոշման</t>
  </si>
  <si>
    <t xml:space="preserve">Աշխատողների քանակը՝  </t>
  </si>
  <si>
    <t>N ____________ որոշման</t>
  </si>
  <si>
    <t>ԱՄՍԱԿԱՆ ԱՇԽԱՏԱՎԱՐՁԸ    (ՀՀ դրամ)</t>
  </si>
  <si>
    <t>ԱՄՍԱԿԱՆ ԱՇԽԱՏԱՎԱՐՁԸ   (ՀՀ դրամ)</t>
  </si>
  <si>
    <t>N ____________  որոշման</t>
  </si>
  <si>
    <t>N ______________ որոշման</t>
  </si>
  <si>
    <t>N______________ որոշման</t>
  </si>
  <si>
    <t>N____________ որոշման</t>
  </si>
  <si>
    <t>N _____________որոշման</t>
  </si>
  <si>
    <t>N __________որոշման</t>
  </si>
  <si>
    <t>N _____________  որոշման</t>
  </si>
  <si>
    <t>N_____________ որոշման</t>
  </si>
  <si>
    <t>N_____________  որոշման</t>
  </si>
  <si>
    <t>N ______________  որոշման</t>
  </si>
  <si>
    <t>N ___________   որոշման</t>
  </si>
  <si>
    <t>N _____________ որոշման</t>
  </si>
  <si>
    <t>N ______________որոշման</t>
  </si>
  <si>
    <t>Ա. Մուրադյան</t>
  </si>
  <si>
    <t>« Երազանք »    ՀՈԱԿ</t>
  </si>
  <si>
    <t>«Արարատ կրթահամալիր»    ՀՈԱԿ</t>
  </si>
  <si>
    <t>«Կարմիր գլխարկ»    ՀՈԱԿ</t>
  </si>
  <si>
    <t>ավագանու  201_ թվականի                   -ի</t>
  </si>
  <si>
    <t>ավագանու  201_ թվականի _________-ի</t>
  </si>
  <si>
    <t>ավագանու  201_ թվականի __________-ի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</si>
  <si>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</si>
  <si>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</si>
  <si>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</si>
  <si>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</si>
  <si>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</si>
  <si>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</si>
  <si>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37</t>
  </si>
  <si>
    <t>ՀԱՎԵԼՎԱԾ N 38</t>
  </si>
  <si>
    <t>ՀԱՎԵԼՎԱԾ N 39</t>
  </si>
  <si>
    <t>ՀԱՎԵԼՎԱԾ N 40</t>
  </si>
  <si>
    <t>ՀԱՎԵԼՎԱԾ N 41</t>
  </si>
  <si>
    <t>ՀԱՎԵԼՎԱԾ N 42</t>
  </si>
  <si>
    <t>ՀԱՎԵԼՎԱԾ N 43</t>
  </si>
  <si>
    <t>ՀԱՎԵԼՎԱԾ N 44</t>
  </si>
  <si>
    <t>ՀԱՎԵԼՎԱԾ N 45</t>
  </si>
  <si>
    <t>ՀԱՎԵԼՎԱԾ N 46</t>
  </si>
  <si>
    <t>ՀԱՎԵԼՎԱԾ N 47</t>
  </si>
  <si>
    <t>ՀԱՎԵԼՎԱԾ N 48</t>
  </si>
  <si>
    <t>ՀԱՎԵԼՎԱԾ N 49</t>
  </si>
  <si>
    <t>ՀԱՎԵԼՎԱԾ N 50</t>
  </si>
  <si>
    <t>ՀԱՎԵԼՎԱԾ N 51</t>
  </si>
  <si>
    <t>ՀԱՎԵԼՎԱԾ N 52</t>
  </si>
  <si>
    <t>ՀԱՎԵԼՎԱԾ N 53</t>
  </si>
  <si>
    <t>ՀԱՎԵԼՎԱԾ N 54</t>
  </si>
  <si>
    <t>ՀԱՎԵԼՎԱԾ N 55</t>
  </si>
  <si>
    <t>ՀԱՎԵԼՎԱԾ N 56</t>
  </si>
  <si>
    <t>ՀԱՎԵԼՎԱԾ N 57</t>
  </si>
  <si>
    <t>ՀԱՎԵԼՎԱԾ N 58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</si>
</sst>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b/>
      <sz val="13"/>
      <name val="GHEA Grapalat"/>
      <family val="3"/>
    </font>
    <font>
      <b/>
      <sz val="14"/>
      <name val="GHEA Grapalat"/>
      <family val="3"/>
    </font>
    <font>
      <b/>
      <sz val="10"/>
      <name val="GHEA Grapalat"/>
      <family val="3"/>
    </font>
    <font>
      <sz val="14"/>
      <name val="GHEA Grapalat"/>
      <family val="3"/>
    </font>
    <font>
      <b/>
      <sz val="9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u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8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4" fillId="0" borderId="0" xfId="0" applyFont="1" applyFill="1" applyAlignment="1" applyProtection="1">
      <alignment horizontal="left" vertical="top"/>
      <protection locked="0"/>
    </xf>
    <xf numFmtId="0" fontId="10" fillId="0" borderId="0" xfId="0" applyFont="1" applyFill="1" applyAlignment="1" applyProtection="1">
      <alignment horizontal="left" vertical="top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center"/>
      <protection locked="0"/>
    </xf>
  </cellXfs>
  <cellStyles count="2">
    <cellStyle name="Linked Cell" xfId="1" builtinId="2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I4" sqref="I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D2" s="3"/>
      <c r="E2" s="3" t="s">
        <v>114</v>
      </c>
      <c r="F2" s="4"/>
    </row>
    <row r="3" spans="1:6" ht="18.75">
      <c r="A3" s="1"/>
      <c r="B3" s="1"/>
      <c r="C3" s="1"/>
      <c r="D3" s="3"/>
      <c r="E3" s="3" t="s">
        <v>0</v>
      </c>
      <c r="F3" s="4"/>
    </row>
    <row r="4" spans="1:6" ht="18.75">
      <c r="A4" s="1"/>
      <c r="B4" s="1"/>
      <c r="C4" s="1"/>
      <c r="D4" s="3"/>
      <c r="E4" s="3" t="s">
        <v>1</v>
      </c>
      <c r="F4" s="4"/>
    </row>
    <row r="5" spans="1:6" ht="18.75">
      <c r="A5" s="1"/>
      <c r="B5" s="1"/>
      <c r="C5" s="1"/>
      <c r="D5" s="3"/>
      <c r="E5" s="3" t="s">
        <v>109</v>
      </c>
      <c r="F5" s="4"/>
    </row>
    <row r="6" spans="1:6" ht="18.75">
      <c r="A6" s="1"/>
      <c r="B6" s="1"/>
      <c r="C6" s="1"/>
      <c r="D6" s="3"/>
      <c r="E6" s="3" t="s">
        <v>90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8.2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32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20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89</v>
      </c>
      <c r="F18" s="7" t="s">
        <v>112</v>
      </c>
    </row>
    <row r="19" spans="1:6" ht="27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5.5" customHeight="1">
      <c r="A20" s="8">
        <v>2</v>
      </c>
      <c r="B20" s="9" t="s">
        <v>12</v>
      </c>
      <c r="C20" s="8">
        <v>77905</v>
      </c>
      <c r="D20" s="8">
        <v>0.5</v>
      </c>
      <c r="E20" s="17">
        <f>SUM(C20*D20)</f>
        <v>38952.5</v>
      </c>
      <c r="F20" s="8">
        <f t="shared" ref="F20:F29" si="0">SUM(E20*12)</f>
        <v>467430</v>
      </c>
    </row>
    <row r="21" spans="1:6" ht="28.5" customHeight="1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29" si="1">SUM(C21*D21)</f>
        <v>38952.5</v>
      </c>
      <c r="F21" s="8">
        <f t="shared" si="0"/>
        <v>467430</v>
      </c>
    </row>
    <row r="22" spans="1:6" ht="25.5" customHeight="1">
      <c r="A22" s="8">
        <v>4</v>
      </c>
      <c r="B22" s="9" t="s">
        <v>8</v>
      </c>
      <c r="C22" s="8">
        <v>77905</v>
      </c>
      <c r="D22" s="8">
        <v>1</v>
      </c>
      <c r="E22" s="17">
        <f t="shared" si="1"/>
        <v>77905</v>
      </c>
      <c r="F22" s="8">
        <f t="shared" si="0"/>
        <v>934860</v>
      </c>
    </row>
    <row r="23" spans="1:6" ht="27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6.25" customHeight="1">
      <c r="A24" s="8">
        <v>6</v>
      </c>
      <c r="B24" s="9" t="s">
        <v>6</v>
      </c>
      <c r="C24" s="8">
        <v>119048</v>
      </c>
      <c r="D24" s="8">
        <v>4.4800000000000004</v>
      </c>
      <c r="E24" s="17">
        <f t="shared" si="1"/>
        <v>533335.04000000004</v>
      </c>
      <c r="F24" s="17">
        <f t="shared" si="0"/>
        <v>6400020.4800000004</v>
      </c>
    </row>
    <row r="25" spans="1:6" ht="27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7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7" customHeight="1">
      <c r="A27" s="8">
        <v>9</v>
      </c>
      <c r="B27" s="9" t="s">
        <v>30</v>
      </c>
      <c r="C27" s="8">
        <v>77905</v>
      </c>
      <c r="D27" s="8">
        <v>0.5</v>
      </c>
      <c r="E27" s="17">
        <f t="shared" si="1"/>
        <v>38952.5</v>
      </c>
      <c r="F27" s="8">
        <f t="shared" si="0"/>
        <v>467430</v>
      </c>
    </row>
    <row r="28" spans="1:6" ht="26.25" customHeight="1">
      <c r="A28" s="8">
        <v>10</v>
      </c>
      <c r="B28" s="9" t="s">
        <v>22</v>
      </c>
      <c r="C28" s="8">
        <v>77905</v>
      </c>
      <c r="D28" s="8">
        <v>1</v>
      </c>
      <c r="E28" s="17">
        <f t="shared" si="1"/>
        <v>77905</v>
      </c>
      <c r="F28" s="8">
        <f t="shared" si="0"/>
        <v>934860</v>
      </c>
    </row>
    <row r="29" spans="1:6" ht="30" customHeight="1">
      <c r="A29" s="8">
        <v>11</v>
      </c>
      <c r="B29" s="9" t="s">
        <v>7</v>
      </c>
      <c r="C29" s="8">
        <v>77905</v>
      </c>
      <c r="D29" s="8">
        <v>4</v>
      </c>
      <c r="E29" s="17">
        <f t="shared" si="1"/>
        <v>311620</v>
      </c>
      <c r="F29" s="8">
        <f t="shared" si="0"/>
        <v>3739440</v>
      </c>
    </row>
    <row r="30" spans="1:6" ht="27" customHeight="1">
      <c r="A30" s="8"/>
      <c r="B30" s="9" t="s">
        <v>14</v>
      </c>
      <c r="C30" s="8"/>
      <c r="D30" s="8">
        <f>SUM(D19:D29)</f>
        <v>15.98</v>
      </c>
      <c r="E30" s="17">
        <f>SUM(E19:E29)</f>
        <v>1442247.54</v>
      </c>
      <c r="F30" s="17">
        <f>SUM(F19:F29)</f>
        <v>17306970.48</v>
      </c>
    </row>
    <row r="31" spans="1:6" ht="35.25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39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31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H9" sqref="H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4.140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123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100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7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55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17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7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0.25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8" si="0">SUM(C20*D20)</f>
        <v>38952.5</v>
      </c>
      <c r="F20" s="8">
        <f t="shared" ref="F20:F28" si="1">SUM(E20*12)</f>
        <v>467430</v>
      </c>
    </row>
    <row r="21" spans="1:6" ht="24.75" customHeight="1">
      <c r="A21" s="8">
        <v>3</v>
      </c>
      <c r="B21" s="9" t="s">
        <v>8</v>
      </c>
      <c r="C21" s="8">
        <v>77905</v>
      </c>
      <c r="D21" s="8">
        <v>0.75</v>
      </c>
      <c r="E21" s="17">
        <f t="shared" si="0"/>
        <v>58428.75</v>
      </c>
      <c r="F21" s="8">
        <f t="shared" si="1"/>
        <v>701145</v>
      </c>
    </row>
    <row r="22" spans="1:6" ht="24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5.5" customHeight="1">
      <c r="A23" s="8">
        <v>5</v>
      </c>
      <c r="B23" s="9" t="s">
        <v>6</v>
      </c>
      <c r="C23" s="8">
        <v>119048</v>
      </c>
      <c r="D23" s="8">
        <v>3.36</v>
      </c>
      <c r="E23" s="17">
        <f t="shared" si="0"/>
        <v>400001.27999999997</v>
      </c>
      <c r="F23" s="17">
        <f t="shared" si="1"/>
        <v>4800015.3599999994</v>
      </c>
    </row>
    <row r="24" spans="1:6" ht="24.75" customHeight="1">
      <c r="A24" s="8">
        <v>6</v>
      </c>
      <c r="B24" s="9" t="s">
        <v>10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4.75" customHeight="1">
      <c r="A25" s="8">
        <v>7</v>
      </c>
      <c r="B25" s="9" t="s">
        <v>11</v>
      </c>
      <c r="C25" s="8">
        <v>77905</v>
      </c>
      <c r="D25" s="8">
        <v>0.5</v>
      </c>
      <c r="E25" s="17">
        <f t="shared" si="0"/>
        <v>38952.5</v>
      </c>
      <c r="F25" s="8">
        <f t="shared" si="1"/>
        <v>467430</v>
      </c>
    </row>
    <row r="26" spans="1:6" ht="25.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" customHeight="1">
      <c r="A27" s="8">
        <v>9</v>
      </c>
      <c r="B27" s="9" t="s">
        <v>27</v>
      </c>
      <c r="C27" s="8">
        <v>77905</v>
      </c>
      <c r="D27" s="8">
        <v>0.5</v>
      </c>
      <c r="E27" s="17">
        <f t="shared" si="0"/>
        <v>38952.5</v>
      </c>
      <c r="F27" s="8">
        <f t="shared" si="1"/>
        <v>467430</v>
      </c>
    </row>
    <row r="28" spans="1:6" ht="27.75" customHeight="1">
      <c r="A28" s="8">
        <v>10</v>
      </c>
      <c r="B28" s="9" t="s">
        <v>7</v>
      </c>
      <c r="C28" s="8">
        <v>77905</v>
      </c>
      <c r="D28" s="8">
        <v>3</v>
      </c>
      <c r="E28" s="17">
        <f t="shared" si="0"/>
        <v>233715</v>
      </c>
      <c r="F28" s="8">
        <f t="shared" si="1"/>
        <v>2804580</v>
      </c>
    </row>
    <row r="29" spans="1:6" ht="27" customHeight="1">
      <c r="A29" s="8"/>
      <c r="B29" s="9" t="s">
        <v>14</v>
      </c>
      <c r="C29" s="8"/>
      <c r="D29" s="8">
        <f>SUM(D19:D28)</f>
        <v>12.61</v>
      </c>
      <c r="E29" s="17">
        <f>SUM(E19:E28)</f>
        <v>1133627.53</v>
      </c>
      <c r="F29" s="17">
        <f>SUM(F19:F28)</f>
        <v>13603530.359999999</v>
      </c>
    </row>
    <row r="30" spans="1:6" ht="36.75" customHeight="1">
      <c r="A30" s="11"/>
      <c r="B30" s="11"/>
      <c r="C30" s="11"/>
      <c r="D30" s="11"/>
      <c r="E30" s="11"/>
    </row>
    <row r="31" spans="1:6" ht="20.25">
      <c r="A31" s="6" t="s">
        <v>15</v>
      </c>
      <c r="B31" s="6"/>
      <c r="C31" s="6"/>
      <c r="D31" s="6"/>
      <c r="E31" s="5"/>
    </row>
    <row r="32" spans="1:6" ht="20.25">
      <c r="A32" s="6" t="s">
        <v>16</v>
      </c>
      <c r="B32" s="12"/>
      <c r="C32" s="12"/>
      <c r="D32" s="5"/>
      <c r="E32" s="6" t="s">
        <v>17</v>
      </c>
    </row>
    <row r="33" spans="1:5" ht="45.75" customHeight="1">
      <c r="A33" s="6"/>
      <c r="B33" s="12"/>
      <c r="C33" s="12"/>
      <c r="D33" s="5"/>
      <c r="E33" s="6"/>
    </row>
    <row r="34" spans="1:5" ht="20.25">
      <c r="A34" s="6" t="s">
        <v>49</v>
      </c>
      <c r="B34" s="12"/>
      <c r="C34" s="12"/>
      <c r="D34" s="5"/>
      <c r="E34" s="6" t="s">
        <v>56</v>
      </c>
    </row>
    <row r="35" spans="1:5" ht="20.25">
      <c r="A35" s="6"/>
      <c r="B35" s="12"/>
      <c r="C35" s="12"/>
      <c r="D35" s="5"/>
      <c r="E35" s="6"/>
    </row>
    <row r="36" spans="1:5" ht="20.25">
      <c r="A36" s="6" t="s">
        <v>15</v>
      </c>
      <c r="B36" s="12"/>
      <c r="C36" s="12"/>
      <c r="D36" s="5"/>
      <c r="E36" s="6"/>
    </row>
    <row r="37" spans="1:5" ht="20.25">
      <c r="A37" s="6" t="s">
        <v>18</v>
      </c>
      <c r="B37" s="12"/>
      <c r="C37" s="12"/>
      <c r="D37" s="5"/>
      <c r="E37" s="6"/>
    </row>
    <row r="38" spans="1:5" ht="20.25">
      <c r="A38" s="6" t="s">
        <v>19</v>
      </c>
      <c r="B38" s="12"/>
      <c r="C38" s="12"/>
      <c r="D38" s="5"/>
      <c r="E38" s="6" t="s">
        <v>20</v>
      </c>
    </row>
    <row r="40" spans="1:5" ht="16.5">
      <c r="E40" s="14"/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zoomScaleSheetLayoutView="100" workbookViewId="0">
      <selection activeCell="J11" sqref="J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1.71093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124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99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105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25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79.5" customHeight="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89</v>
      </c>
      <c r="F18" s="7" t="s">
        <v>112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1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31" si="0">SUM(C20*D20)</f>
        <v>38952.5</v>
      </c>
      <c r="F20" s="8">
        <f t="shared" ref="F20:F31" si="1">SUM(E20*12)</f>
        <v>467430</v>
      </c>
    </row>
    <row r="21" spans="1:6" ht="24.75" customHeight="1">
      <c r="A21" s="8">
        <v>3</v>
      </c>
      <c r="B21" s="9" t="s">
        <v>8</v>
      </c>
      <c r="C21" s="8">
        <v>77905</v>
      </c>
      <c r="D21" s="8">
        <v>1</v>
      </c>
      <c r="E21" s="17">
        <f t="shared" si="0"/>
        <v>77905</v>
      </c>
      <c r="F21" s="8">
        <f t="shared" si="1"/>
        <v>934860</v>
      </c>
    </row>
    <row r="22" spans="1:6" ht="24.7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.75" customHeight="1">
      <c r="A23" s="8">
        <v>5</v>
      </c>
      <c r="B23" s="9" t="s">
        <v>6</v>
      </c>
      <c r="C23" s="8">
        <v>119048</v>
      </c>
      <c r="D23" s="8">
        <v>4.4800000000000004</v>
      </c>
      <c r="E23" s="17">
        <f t="shared" si="0"/>
        <v>533335.04000000004</v>
      </c>
      <c r="F23" s="17">
        <f t="shared" si="1"/>
        <v>6400020.4800000004</v>
      </c>
    </row>
    <row r="24" spans="1:6" ht="24.75" customHeight="1">
      <c r="A24" s="8">
        <v>6</v>
      </c>
      <c r="B24" s="9" t="s">
        <v>10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7.75" customHeight="1">
      <c r="A25" s="8">
        <v>7</v>
      </c>
      <c r="B25" s="9" t="s">
        <v>21</v>
      </c>
      <c r="C25" s="8">
        <v>77905</v>
      </c>
      <c r="D25" s="8">
        <v>0.5</v>
      </c>
      <c r="E25" s="17">
        <f t="shared" si="0"/>
        <v>38952.5</v>
      </c>
      <c r="F25" s="8">
        <f t="shared" si="1"/>
        <v>467430</v>
      </c>
    </row>
    <row r="26" spans="1:6" ht="26.2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5.5" customHeight="1">
      <c r="A27" s="8">
        <v>9</v>
      </c>
      <c r="B27" s="9" t="s">
        <v>26</v>
      </c>
      <c r="C27" s="8">
        <v>119048</v>
      </c>
      <c r="D27" s="8">
        <v>2.2000000000000002</v>
      </c>
      <c r="E27" s="17">
        <f t="shared" si="0"/>
        <v>261905.60000000003</v>
      </c>
      <c r="F27" s="17">
        <f t="shared" si="1"/>
        <v>3142867.2</v>
      </c>
    </row>
    <row r="28" spans="1:6" ht="27" customHeight="1">
      <c r="A28" s="8">
        <v>10</v>
      </c>
      <c r="B28" s="9" t="s">
        <v>12</v>
      </c>
      <c r="C28" s="8">
        <v>77905</v>
      </c>
      <c r="D28" s="8">
        <v>0.5</v>
      </c>
      <c r="E28" s="17">
        <f t="shared" si="0"/>
        <v>38952.5</v>
      </c>
      <c r="F28" s="8">
        <f t="shared" si="1"/>
        <v>467430</v>
      </c>
    </row>
    <row r="29" spans="1:6" ht="26.25" customHeight="1">
      <c r="A29" s="8">
        <v>11</v>
      </c>
      <c r="B29" s="9" t="s">
        <v>24</v>
      </c>
      <c r="C29" s="8">
        <v>133930</v>
      </c>
      <c r="D29" s="8">
        <v>4</v>
      </c>
      <c r="E29" s="17">
        <f t="shared" si="0"/>
        <v>535720</v>
      </c>
      <c r="F29" s="8">
        <f t="shared" si="1"/>
        <v>6428640</v>
      </c>
    </row>
    <row r="30" spans="1:6" ht="24.75" customHeight="1">
      <c r="A30" s="8">
        <v>12</v>
      </c>
      <c r="B30" s="9" t="s">
        <v>25</v>
      </c>
      <c r="C30" s="8">
        <v>77905</v>
      </c>
      <c r="D30" s="8">
        <v>1</v>
      </c>
      <c r="E30" s="17">
        <f t="shared" si="0"/>
        <v>77905</v>
      </c>
      <c r="F30" s="8">
        <f t="shared" si="1"/>
        <v>934860</v>
      </c>
    </row>
    <row r="31" spans="1:6" ht="24.75" customHeight="1">
      <c r="A31" s="8">
        <v>13</v>
      </c>
      <c r="B31" s="9" t="s">
        <v>7</v>
      </c>
      <c r="C31" s="8">
        <v>77905</v>
      </c>
      <c r="D31" s="8">
        <v>4</v>
      </c>
      <c r="E31" s="17">
        <f t="shared" si="0"/>
        <v>311620</v>
      </c>
      <c r="F31" s="8">
        <f t="shared" si="1"/>
        <v>3739440</v>
      </c>
    </row>
    <row r="32" spans="1:6" ht="27" customHeight="1">
      <c r="A32" s="8"/>
      <c r="B32" s="9" t="s">
        <v>14</v>
      </c>
      <c r="C32" s="8"/>
      <c r="D32" s="8">
        <f>SUM(D19:D31)</f>
        <v>22.18</v>
      </c>
      <c r="E32" s="17">
        <f>SUM(E19:E31)</f>
        <v>2239873.14</v>
      </c>
      <c r="F32" s="17">
        <f>SUM(F19:F31)</f>
        <v>26878477.68</v>
      </c>
    </row>
    <row r="33" spans="1:5" ht="31.5" customHeight="1">
      <c r="A33" s="11"/>
      <c r="B33" s="11"/>
      <c r="C33" s="11"/>
      <c r="D33" s="11"/>
      <c r="E33" s="11"/>
    </row>
    <row r="34" spans="1:5" ht="20.25">
      <c r="A34" s="6" t="s">
        <v>15</v>
      </c>
      <c r="B34" s="6"/>
      <c r="C34" s="6"/>
      <c r="D34" s="6"/>
      <c r="E34" s="5"/>
    </row>
    <row r="35" spans="1:5" ht="20.25">
      <c r="A35" s="6" t="s">
        <v>16</v>
      </c>
      <c r="B35" s="12"/>
      <c r="C35" s="12"/>
      <c r="D35" s="5"/>
      <c r="E35" s="6" t="s">
        <v>17</v>
      </c>
    </row>
    <row r="36" spans="1:5" ht="40.5" customHeight="1">
      <c r="A36" s="6"/>
      <c r="B36" s="12"/>
      <c r="C36" s="12"/>
      <c r="D36" s="5"/>
      <c r="E36" s="6"/>
    </row>
    <row r="37" spans="1:5" ht="20.25">
      <c r="A37" s="6" t="s">
        <v>49</v>
      </c>
      <c r="B37" s="12"/>
      <c r="C37" s="12"/>
      <c r="D37" s="5"/>
      <c r="E37" s="6" t="s">
        <v>57</v>
      </c>
    </row>
    <row r="38" spans="1:5" ht="20.25">
      <c r="A38" s="6"/>
      <c r="B38" s="12"/>
      <c r="C38" s="12"/>
      <c r="D38" s="5"/>
      <c r="E38" s="6"/>
    </row>
    <row r="39" spans="1:5" ht="20.25">
      <c r="A39" s="6" t="s">
        <v>15</v>
      </c>
      <c r="B39" s="12"/>
      <c r="C39" s="12"/>
      <c r="D39" s="5"/>
      <c r="E39" s="6"/>
    </row>
    <row r="40" spans="1:5" ht="20.25">
      <c r="A40" s="6" t="s">
        <v>18</v>
      </c>
      <c r="B40" s="12"/>
      <c r="C40" s="12"/>
      <c r="D40" s="5"/>
      <c r="E40" s="6"/>
    </row>
    <row r="41" spans="1:5" ht="20.25">
      <c r="A41" s="6" t="s">
        <v>19</v>
      </c>
      <c r="B41" s="12"/>
      <c r="C41" s="12"/>
      <c r="D41" s="5"/>
      <c r="E41" s="6" t="s">
        <v>20</v>
      </c>
    </row>
    <row r="43" spans="1:5" ht="16.5">
      <c r="E43" s="14"/>
    </row>
    <row r="44" spans="1:5" ht="17.25">
      <c r="E44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zoomScaleSheetLayoutView="100" workbookViewId="0">
      <selection activeCell="I10" sqref="I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28515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125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108</v>
      </c>
      <c r="F5" s="4"/>
    </row>
    <row r="6" spans="1:6" ht="18.75">
      <c r="A6" s="1"/>
      <c r="B6" s="1"/>
      <c r="C6" s="1"/>
      <c r="E6" s="3" t="s">
        <v>93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6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59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26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4.7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6.2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31" si="0">SUM(C20*D20)</f>
        <v>38952.5</v>
      </c>
      <c r="F20" s="8">
        <f t="shared" ref="F20:F31" si="1">SUM(E20*12)</f>
        <v>467430</v>
      </c>
    </row>
    <row r="21" spans="1:6" ht="27" customHeight="1">
      <c r="A21" s="8">
        <v>3</v>
      </c>
      <c r="B21" s="9" t="s">
        <v>8</v>
      </c>
      <c r="C21" s="8">
        <v>77905</v>
      </c>
      <c r="D21" s="8">
        <v>1.25</v>
      </c>
      <c r="E21" s="17">
        <f t="shared" si="0"/>
        <v>97381.25</v>
      </c>
      <c r="F21" s="8">
        <f t="shared" si="1"/>
        <v>1168575</v>
      </c>
    </row>
    <row r="22" spans="1:6" ht="24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6.25" customHeight="1">
      <c r="A23" s="8">
        <v>5</v>
      </c>
      <c r="B23" s="9" t="s">
        <v>6</v>
      </c>
      <c r="C23" s="8">
        <v>119048</v>
      </c>
      <c r="D23" s="8">
        <v>5.6</v>
      </c>
      <c r="E23" s="17">
        <f t="shared" si="0"/>
        <v>666668.79999999993</v>
      </c>
      <c r="F23" s="17">
        <f t="shared" si="1"/>
        <v>8000025.5999999996</v>
      </c>
    </row>
    <row r="24" spans="1:6" ht="24.75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3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4" customHeight="1">
      <c r="A26" s="8">
        <v>8</v>
      </c>
      <c r="B26" s="9" t="s">
        <v>21</v>
      </c>
      <c r="C26" s="8">
        <v>77905</v>
      </c>
      <c r="D26" s="8">
        <v>0.5</v>
      </c>
      <c r="E26" s="17">
        <f t="shared" si="0"/>
        <v>38952.5</v>
      </c>
      <c r="F26" s="8">
        <f t="shared" si="1"/>
        <v>467430</v>
      </c>
    </row>
    <row r="27" spans="1:6" ht="23.25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6.25" customHeight="1">
      <c r="A28" s="8">
        <v>10</v>
      </c>
      <c r="B28" s="9" t="s">
        <v>13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4.75" customHeight="1">
      <c r="A29" s="8">
        <v>11</v>
      </c>
      <c r="B29" s="9" t="s">
        <v>12</v>
      </c>
      <c r="C29" s="8">
        <v>77905</v>
      </c>
      <c r="D29" s="8">
        <v>1</v>
      </c>
      <c r="E29" s="17">
        <f t="shared" si="0"/>
        <v>77905</v>
      </c>
      <c r="F29" s="8">
        <f t="shared" si="1"/>
        <v>934860</v>
      </c>
    </row>
    <row r="30" spans="1:6" ht="22.5" customHeight="1">
      <c r="A30" s="8">
        <v>12</v>
      </c>
      <c r="B30" s="9" t="s">
        <v>23</v>
      </c>
      <c r="C30" s="8">
        <v>77905</v>
      </c>
      <c r="D30" s="8">
        <v>0.5</v>
      </c>
      <c r="E30" s="17">
        <f t="shared" si="0"/>
        <v>38952.5</v>
      </c>
      <c r="F30" s="8">
        <f t="shared" si="1"/>
        <v>467430</v>
      </c>
    </row>
    <row r="31" spans="1:6" ht="27.75" customHeight="1">
      <c r="A31" s="8">
        <v>13</v>
      </c>
      <c r="B31" s="9" t="s">
        <v>7</v>
      </c>
      <c r="C31" s="8">
        <v>77905</v>
      </c>
      <c r="D31" s="8">
        <v>5</v>
      </c>
      <c r="E31" s="17">
        <f t="shared" si="0"/>
        <v>389525</v>
      </c>
      <c r="F31" s="8">
        <f t="shared" si="1"/>
        <v>4674300</v>
      </c>
    </row>
    <row r="32" spans="1:6" ht="25.5" customHeight="1">
      <c r="A32" s="8"/>
      <c r="B32" s="9" t="s">
        <v>14</v>
      </c>
      <c r="C32" s="8"/>
      <c r="D32" s="8">
        <f>SUM(D19:D31)</f>
        <v>20.350000000000001</v>
      </c>
      <c r="E32" s="17">
        <f>SUM(E19:E31)</f>
        <v>1828772.5499999998</v>
      </c>
      <c r="F32" s="17">
        <f>SUM(F19:F31)</f>
        <v>21945270.600000001</v>
      </c>
    </row>
    <row r="33" spans="1:5" ht="33" customHeight="1">
      <c r="A33" s="11"/>
      <c r="B33" s="11"/>
      <c r="C33" s="11"/>
      <c r="D33" s="11"/>
      <c r="E33" s="11"/>
    </row>
    <row r="34" spans="1:5" ht="20.25">
      <c r="A34" s="6" t="s">
        <v>15</v>
      </c>
      <c r="B34" s="6"/>
      <c r="C34" s="6"/>
      <c r="D34" s="6"/>
      <c r="E34" s="5"/>
    </row>
    <row r="35" spans="1:5" ht="20.25">
      <c r="A35" s="6" t="s">
        <v>16</v>
      </c>
      <c r="B35" s="12"/>
      <c r="C35" s="12"/>
      <c r="D35" s="5"/>
      <c r="E35" s="6" t="s">
        <v>17</v>
      </c>
    </row>
    <row r="36" spans="1:5" ht="36.75" customHeight="1">
      <c r="A36" s="6"/>
      <c r="B36" s="12"/>
      <c r="C36" s="12"/>
      <c r="D36" s="5"/>
      <c r="E36" s="6"/>
    </row>
    <row r="37" spans="1:5" ht="20.25">
      <c r="A37" s="6" t="s">
        <v>49</v>
      </c>
      <c r="B37" s="12"/>
      <c r="C37" s="12"/>
      <c r="D37" s="5"/>
      <c r="E37" s="6" t="s">
        <v>58</v>
      </c>
    </row>
    <row r="38" spans="1:5" ht="20.25">
      <c r="A38" s="6"/>
      <c r="B38" s="12"/>
      <c r="C38" s="12"/>
      <c r="D38" s="5"/>
      <c r="E38" s="6"/>
    </row>
    <row r="39" spans="1:5" ht="20.25">
      <c r="A39" s="6" t="s">
        <v>15</v>
      </c>
      <c r="B39" s="12"/>
      <c r="C39" s="12"/>
      <c r="D39" s="5"/>
      <c r="E39" s="6"/>
    </row>
    <row r="40" spans="1:5" ht="20.25">
      <c r="A40" s="6" t="s">
        <v>18</v>
      </c>
      <c r="B40" s="12"/>
      <c r="C40" s="12"/>
      <c r="D40" s="5"/>
      <c r="E40" s="6"/>
    </row>
    <row r="41" spans="1:5" ht="20.25">
      <c r="A41" s="6" t="s">
        <v>19</v>
      </c>
      <c r="B41" s="12"/>
      <c r="C41" s="12"/>
      <c r="D41" s="5"/>
      <c r="E41" s="6" t="s">
        <v>20</v>
      </c>
    </row>
    <row r="43" spans="1:5" ht="16.5">
      <c r="E43" s="14"/>
    </row>
    <row r="44" spans="1:5" ht="17.25">
      <c r="E44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I12" sqref="I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42578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126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107</v>
      </c>
      <c r="F5" s="4"/>
    </row>
    <row r="6" spans="1:6" ht="18.75">
      <c r="A6" s="1"/>
      <c r="B6" s="1"/>
      <c r="C6" s="1"/>
      <c r="E6" s="3" t="s">
        <v>90</v>
      </c>
      <c r="F6" s="4"/>
    </row>
    <row r="7" spans="1:6" ht="17.25">
      <c r="A7" s="1"/>
      <c r="B7" s="1"/>
      <c r="C7" s="1"/>
      <c r="D7" s="1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61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22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88</v>
      </c>
    </row>
    <row r="19" spans="1:6" ht="28.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5.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30" si="0">SUM(C20*D20)</f>
        <v>38952.5</v>
      </c>
      <c r="F20" s="8">
        <f t="shared" ref="F20:F31" si="1">SUM(E20*12)</f>
        <v>467430</v>
      </c>
    </row>
    <row r="21" spans="1:6" ht="24.75" customHeight="1">
      <c r="A21" s="8">
        <v>3</v>
      </c>
      <c r="B21" s="9" t="s">
        <v>8</v>
      </c>
      <c r="C21" s="8">
        <v>77905</v>
      </c>
      <c r="D21" s="8">
        <v>1.25</v>
      </c>
      <c r="E21" s="17">
        <f t="shared" si="0"/>
        <v>97381.25</v>
      </c>
      <c r="F21" s="8">
        <f t="shared" si="1"/>
        <v>1168575</v>
      </c>
    </row>
    <row r="22" spans="1:6" ht="27.7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.75" customHeight="1">
      <c r="A23" s="8">
        <v>5</v>
      </c>
      <c r="B23" s="9" t="s">
        <v>6</v>
      </c>
      <c r="C23" s="8">
        <v>119048</v>
      </c>
      <c r="D23" s="8">
        <v>5.6</v>
      </c>
      <c r="E23" s="17">
        <f t="shared" si="0"/>
        <v>666668.79999999993</v>
      </c>
      <c r="F23" s="17">
        <f t="shared" si="1"/>
        <v>8000025.5999999996</v>
      </c>
    </row>
    <row r="24" spans="1:6" ht="24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3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5.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.75" customHeight="1">
      <c r="A27" s="8">
        <v>9</v>
      </c>
      <c r="B27" s="9" t="s">
        <v>13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5.5" customHeight="1">
      <c r="A28" s="8">
        <v>10</v>
      </c>
      <c r="B28" s="9" t="s">
        <v>12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4" customHeight="1">
      <c r="A29" s="8">
        <v>11</v>
      </c>
      <c r="B29" s="9" t="s">
        <v>23</v>
      </c>
      <c r="C29" s="8">
        <v>77905</v>
      </c>
      <c r="D29" s="8">
        <v>0.5</v>
      </c>
      <c r="E29" s="17">
        <f t="shared" si="0"/>
        <v>38952.5</v>
      </c>
      <c r="F29" s="8">
        <f t="shared" si="1"/>
        <v>467430</v>
      </c>
    </row>
    <row r="30" spans="1:6" ht="26.25" customHeight="1">
      <c r="A30" s="8">
        <v>12</v>
      </c>
      <c r="B30" s="9" t="s">
        <v>7</v>
      </c>
      <c r="C30" s="8">
        <v>77905</v>
      </c>
      <c r="D30" s="8">
        <v>5</v>
      </c>
      <c r="E30" s="17">
        <f t="shared" si="0"/>
        <v>389525</v>
      </c>
      <c r="F30" s="8">
        <f t="shared" si="1"/>
        <v>4674300</v>
      </c>
    </row>
    <row r="31" spans="1:6" ht="24.75" customHeight="1">
      <c r="A31" s="8"/>
      <c r="B31" s="9" t="s">
        <v>14</v>
      </c>
      <c r="C31" s="8"/>
      <c r="D31" s="8">
        <f>SUM(D19:D30)</f>
        <v>19.850000000000001</v>
      </c>
      <c r="E31" s="17">
        <f>SUM(E19:E30)</f>
        <v>1789820.0499999998</v>
      </c>
      <c r="F31" s="17">
        <f t="shared" si="1"/>
        <v>21477840.599999998</v>
      </c>
    </row>
    <row r="32" spans="1:6" ht="29.25" customHeight="1">
      <c r="A32" s="11"/>
      <c r="B32" s="11"/>
      <c r="C32" s="11"/>
      <c r="D32" s="11"/>
      <c r="E32" s="11"/>
    </row>
    <row r="33" spans="1:5" ht="20.25">
      <c r="A33" s="6" t="s">
        <v>15</v>
      </c>
      <c r="B33" s="6"/>
      <c r="C33" s="6"/>
      <c r="D33" s="6"/>
      <c r="E33" s="5"/>
    </row>
    <row r="34" spans="1:5" ht="20.25">
      <c r="A34" s="6" t="s">
        <v>16</v>
      </c>
      <c r="B34" s="12"/>
      <c r="C34" s="12"/>
      <c r="D34" s="5"/>
      <c r="E34" s="6" t="s">
        <v>17</v>
      </c>
    </row>
    <row r="35" spans="1:5" ht="32.25" customHeight="1">
      <c r="A35" s="6"/>
      <c r="B35" s="12"/>
      <c r="C35" s="12"/>
      <c r="D35" s="5"/>
      <c r="E35" s="6"/>
    </row>
    <row r="36" spans="1:5" ht="20.25">
      <c r="A36" s="6" t="s">
        <v>49</v>
      </c>
      <c r="B36" s="12"/>
      <c r="C36" s="12"/>
      <c r="D36" s="5"/>
      <c r="E36" s="6" t="s">
        <v>60</v>
      </c>
    </row>
    <row r="37" spans="1:5" ht="20.25">
      <c r="A37" s="6"/>
      <c r="B37" s="12"/>
      <c r="C37" s="12"/>
      <c r="D37" s="5"/>
      <c r="E37" s="6"/>
    </row>
    <row r="38" spans="1:5" ht="20.25">
      <c r="A38" s="6" t="s">
        <v>15</v>
      </c>
      <c r="B38" s="12"/>
      <c r="C38" s="12"/>
      <c r="D38" s="5"/>
      <c r="E38" s="6"/>
    </row>
    <row r="39" spans="1:5" ht="20.25">
      <c r="A39" s="6" t="s">
        <v>18</v>
      </c>
      <c r="B39" s="12"/>
      <c r="C39" s="12"/>
      <c r="D39" s="5"/>
      <c r="E39" s="6"/>
    </row>
    <row r="40" spans="1:5" ht="20.25">
      <c r="A40" s="6" t="s">
        <v>19</v>
      </c>
      <c r="B40" s="12"/>
      <c r="C40" s="12"/>
      <c r="D40" s="5"/>
      <c r="E40" s="6" t="s">
        <v>20</v>
      </c>
    </row>
    <row r="42" spans="1:5" ht="16.5">
      <c r="E42" s="14"/>
    </row>
    <row r="43" spans="1:5" ht="17.25">
      <c r="E43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H12" sqref="H12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127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87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8.2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63</v>
      </c>
      <c r="B13" s="27"/>
      <c r="C13" s="27"/>
      <c r="D13" s="27"/>
      <c r="E13" s="27"/>
    </row>
    <row r="14" spans="1:6" ht="30" customHeight="1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26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6.2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9" si="0">SUM(C20*D20)</f>
        <v>38952.5</v>
      </c>
      <c r="F20" s="8">
        <f t="shared" ref="F20:F29" si="1">SUM(E20*12)</f>
        <v>467430</v>
      </c>
    </row>
    <row r="21" spans="1:6" ht="28.5" customHeight="1">
      <c r="A21" s="8">
        <v>3</v>
      </c>
      <c r="B21" s="9" t="s">
        <v>8</v>
      </c>
      <c r="C21" s="8">
        <v>77905</v>
      </c>
      <c r="D21" s="8">
        <v>1.5</v>
      </c>
      <c r="E21" s="17">
        <f t="shared" si="0"/>
        <v>116857.5</v>
      </c>
      <c r="F21" s="8">
        <f t="shared" si="1"/>
        <v>1402290</v>
      </c>
    </row>
    <row r="22" spans="1:6" ht="28.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8.5" customHeight="1">
      <c r="A23" s="8">
        <v>5</v>
      </c>
      <c r="B23" s="9" t="s">
        <v>6</v>
      </c>
      <c r="C23" s="8">
        <v>119048</v>
      </c>
      <c r="D23" s="8">
        <v>6.72</v>
      </c>
      <c r="E23" s="17">
        <f t="shared" si="0"/>
        <v>800002.55999999994</v>
      </c>
      <c r="F23" s="17">
        <f t="shared" si="1"/>
        <v>9600030.7199999988</v>
      </c>
    </row>
    <row r="24" spans="1:6" ht="28.5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3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6.2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" customHeight="1">
      <c r="A27" s="8">
        <v>9</v>
      </c>
      <c r="B27" s="9" t="s">
        <v>12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7.75" customHeight="1">
      <c r="A28" s="8">
        <v>10</v>
      </c>
      <c r="B28" s="9" t="s">
        <v>23</v>
      </c>
      <c r="C28" s="8">
        <v>77905</v>
      </c>
      <c r="D28" s="8">
        <v>0.5</v>
      </c>
      <c r="E28" s="17">
        <f t="shared" si="0"/>
        <v>38952.5</v>
      </c>
      <c r="F28" s="8">
        <f t="shared" si="1"/>
        <v>467430</v>
      </c>
    </row>
    <row r="29" spans="1:6" ht="27.75" customHeight="1">
      <c r="A29" s="8">
        <v>11</v>
      </c>
      <c r="B29" s="9" t="s">
        <v>7</v>
      </c>
      <c r="C29" s="8">
        <v>77905</v>
      </c>
      <c r="D29" s="8">
        <v>6</v>
      </c>
      <c r="E29" s="17">
        <f t="shared" si="0"/>
        <v>467430</v>
      </c>
      <c r="F29" s="8">
        <f t="shared" si="1"/>
        <v>5609160</v>
      </c>
    </row>
    <row r="30" spans="1:6" ht="27" customHeight="1">
      <c r="A30" s="8"/>
      <c r="B30" s="9" t="s">
        <v>14</v>
      </c>
      <c r="C30" s="8"/>
      <c r="D30" s="8">
        <f>SUM(D19:D29)</f>
        <v>21.22</v>
      </c>
      <c r="E30" s="17">
        <f>SUM(E19:E29)</f>
        <v>1942630.06</v>
      </c>
      <c r="F30" s="17">
        <f>SUM(F19:F29)</f>
        <v>23311560.719999999</v>
      </c>
    </row>
    <row r="31" spans="1:6" ht="33.75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31.5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62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F10" sqref="F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128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91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.7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106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13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4.5" customHeight="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9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5.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8" si="0">SUM(C20*D20)</f>
        <v>38952.5</v>
      </c>
      <c r="F20" s="8">
        <f t="shared" ref="F20:F28" si="1">SUM(E20*12)</f>
        <v>467430</v>
      </c>
    </row>
    <row r="21" spans="1:6" ht="27.75" customHeight="1">
      <c r="A21" s="8">
        <v>3</v>
      </c>
      <c r="B21" s="9" t="s">
        <v>8</v>
      </c>
      <c r="C21" s="8">
        <v>77905</v>
      </c>
      <c r="D21" s="8">
        <v>0.5</v>
      </c>
      <c r="E21" s="17">
        <f t="shared" si="0"/>
        <v>38952.5</v>
      </c>
      <c r="F21" s="8">
        <f t="shared" si="1"/>
        <v>467430</v>
      </c>
    </row>
    <row r="22" spans="1:6" ht="30" customHeight="1">
      <c r="A22" s="8">
        <v>4</v>
      </c>
      <c r="B22" s="9" t="s">
        <v>9</v>
      </c>
      <c r="C22" s="8">
        <v>77905</v>
      </c>
      <c r="D22" s="8">
        <v>0.5</v>
      </c>
      <c r="E22" s="17">
        <f t="shared" si="0"/>
        <v>38952.5</v>
      </c>
      <c r="F22" s="8">
        <f t="shared" si="1"/>
        <v>467430</v>
      </c>
    </row>
    <row r="23" spans="1:6" ht="21.75" customHeight="1">
      <c r="A23" s="8">
        <v>5</v>
      </c>
      <c r="B23" s="9" t="s">
        <v>6</v>
      </c>
      <c r="C23" s="8">
        <v>119048</v>
      </c>
      <c r="D23" s="8">
        <v>2.2400000000000002</v>
      </c>
      <c r="E23" s="17">
        <f t="shared" si="0"/>
        <v>266667.52000000002</v>
      </c>
      <c r="F23" s="17">
        <f t="shared" si="1"/>
        <v>3200010.2400000002</v>
      </c>
    </row>
    <row r="24" spans="1:6" ht="24.75" customHeight="1">
      <c r="A24" s="8">
        <v>6</v>
      </c>
      <c r="B24" s="9" t="s">
        <v>11</v>
      </c>
      <c r="C24" s="8">
        <v>77905</v>
      </c>
      <c r="D24" s="8">
        <v>0.5</v>
      </c>
      <c r="E24" s="17">
        <f t="shared" si="0"/>
        <v>38952.5</v>
      </c>
      <c r="F24" s="8">
        <f t="shared" si="1"/>
        <v>467430</v>
      </c>
    </row>
    <row r="25" spans="1:6" ht="25.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8.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8.5" customHeight="1">
      <c r="A27" s="8">
        <v>9</v>
      </c>
      <c r="B27" s="9" t="s">
        <v>7</v>
      </c>
      <c r="C27" s="8">
        <v>77905</v>
      </c>
      <c r="D27" s="8">
        <v>2</v>
      </c>
      <c r="E27" s="17">
        <f t="shared" si="0"/>
        <v>155810</v>
      </c>
      <c r="F27" s="8">
        <f t="shared" si="1"/>
        <v>1869720</v>
      </c>
    </row>
    <row r="28" spans="1:6" ht="27.75" customHeight="1">
      <c r="A28" s="8">
        <v>10</v>
      </c>
      <c r="B28" s="9" t="s">
        <v>21</v>
      </c>
      <c r="C28" s="8">
        <v>77905</v>
      </c>
      <c r="D28" s="8">
        <v>0.5</v>
      </c>
      <c r="E28" s="17">
        <f t="shared" si="0"/>
        <v>38952.5</v>
      </c>
      <c r="F28" s="8">
        <f t="shared" si="1"/>
        <v>467430</v>
      </c>
    </row>
    <row r="29" spans="1:6" ht="31.5" customHeight="1">
      <c r="A29" s="8"/>
      <c r="B29" s="9" t="s">
        <v>14</v>
      </c>
      <c r="C29" s="8"/>
      <c r="D29" s="8">
        <f>SUM(D19:D28)</f>
        <v>9.74</v>
      </c>
      <c r="E29" s="17">
        <f>SUM(E19:E28)</f>
        <v>863960.02</v>
      </c>
      <c r="F29" s="17">
        <f>SUM(F19:F28)</f>
        <v>10367520.24</v>
      </c>
    </row>
    <row r="30" spans="1:6" ht="36" customHeight="1">
      <c r="A30" s="11"/>
      <c r="B30" s="11"/>
      <c r="C30" s="11"/>
      <c r="D30" s="11"/>
      <c r="E30" s="11"/>
    </row>
    <row r="31" spans="1:6" ht="20.25">
      <c r="A31" s="6" t="s">
        <v>15</v>
      </c>
      <c r="B31" s="6"/>
      <c r="C31" s="6"/>
      <c r="D31" s="6"/>
      <c r="E31" s="5"/>
    </row>
    <row r="32" spans="1:6" ht="20.25">
      <c r="A32" s="6" t="s">
        <v>16</v>
      </c>
      <c r="B32" s="12"/>
      <c r="C32" s="12"/>
      <c r="D32" s="5"/>
      <c r="E32" s="6" t="s">
        <v>17</v>
      </c>
    </row>
    <row r="33" spans="1:5" ht="34.5" customHeight="1">
      <c r="A33" s="6"/>
      <c r="B33" s="12"/>
      <c r="C33" s="12"/>
      <c r="D33" s="5"/>
      <c r="E33" s="6"/>
    </row>
    <row r="34" spans="1:5" ht="20.25">
      <c r="A34" s="6" t="s">
        <v>49</v>
      </c>
      <c r="B34" s="12"/>
      <c r="C34" s="12"/>
      <c r="D34" s="5"/>
      <c r="E34" s="6" t="s">
        <v>64</v>
      </c>
    </row>
    <row r="35" spans="1:5" ht="20.25">
      <c r="A35" s="6"/>
      <c r="B35" s="12"/>
      <c r="C35" s="12"/>
      <c r="D35" s="5"/>
      <c r="E35" s="6"/>
    </row>
    <row r="36" spans="1:5" ht="20.25">
      <c r="A36" s="6" t="s">
        <v>15</v>
      </c>
      <c r="B36" s="12"/>
      <c r="C36" s="12"/>
      <c r="D36" s="5"/>
      <c r="E36" s="6"/>
    </row>
    <row r="37" spans="1:5" ht="20.25">
      <c r="A37" s="6" t="s">
        <v>18</v>
      </c>
      <c r="B37" s="12"/>
      <c r="C37" s="12"/>
      <c r="D37" s="5"/>
      <c r="E37" s="6"/>
    </row>
    <row r="38" spans="1:5" ht="20.25">
      <c r="A38" s="6" t="s">
        <v>19</v>
      </c>
      <c r="B38" s="12"/>
      <c r="C38" s="12"/>
      <c r="D38" s="5"/>
      <c r="E38" s="6" t="s">
        <v>20</v>
      </c>
    </row>
    <row r="40" spans="1:5" ht="16.5">
      <c r="E40" s="14"/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I11" sqref="I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129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108</v>
      </c>
      <c r="F5" s="4"/>
    </row>
    <row r="6" spans="1:6" ht="18.75">
      <c r="A6" s="1"/>
      <c r="B6" s="1"/>
      <c r="C6" s="1"/>
      <c r="E6" s="3" t="s">
        <v>92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.7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65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21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4" customHeight="1">
      <c r="A19" s="8">
        <v>1</v>
      </c>
      <c r="B19" s="9" t="s">
        <v>4</v>
      </c>
      <c r="C19" s="22">
        <v>90910</v>
      </c>
      <c r="D19" s="8">
        <v>1</v>
      </c>
      <c r="E19" s="8">
        <v>90910</v>
      </c>
      <c r="F19" s="8">
        <f>SUM(E19*12)</f>
        <v>1090920</v>
      </c>
    </row>
    <row r="20" spans="1:6" ht="28.5" customHeight="1">
      <c r="A20" s="8">
        <v>2</v>
      </c>
      <c r="B20" s="9" t="s">
        <v>5</v>
      </c>
      <c r="C20" s="22">
        <v>77905</v>
      </c>
      <c r="D20" s="8">
        <v>0.5</v>
      </c>
      <c r="E20" s="17">
        <f t="shared" ref="E20:E28" si="0">SUM(C20*D20)</f>
        <v>38952.5</v>
      </c>
      <c r="F20" s="8">
        <f t="shared" ref="F20:F29" si="1">SUM(E20*12)</f>
        <v>467430</v>
      </c>
    </row>
    <row r="21" spans="1:6" ht="25.5" customHeight="1">
      <c r="A21" s="8">
        <v>3</v>
      </c>
      <c r="B21" s="9" t="s">
        <v>8</v>
      </c>
      <c r="C21" s="22">
        <v>77905</v>
      </c>
      <c r="D21" s="8">
        <v>1</v>
      </c>
      <c r="E21" s="17">
        <f t="shared" si="0"/>
        <v>77905</v>
      </c>
      <c r="F21" s="8">
        <f t="shared" si="1"/>
        <v>934860</v>
      </c>
    </row>
    <row r="22" spans="1:6" ht="24.75" customHeight="1">
      <c r="A22" s="8">
        <v>4</v>
      </c>
      <c r="B22" s="9" t="s">
        <v>9</v>
      </c>
      <c r="C22" s="22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.75" customHeight="1">
      <c r="A23" s="8">
        <v>5</v>
      </c>
      <c r="B23" s="9" t="s">
        <v>6</v>
      </c>
      <c r="C23" s="22">
        <v>119048</v>
      </c>
      <c r="D23" s="8">
        <v>4.4800000000000004</v>
      </c>
      <c r="E23" s="17">
        <f t="shared" si="0"/>
        <v>533335.04000000004</v>
      </c>
      <c r="F23" s="17">
        <f t="shared" si="1"/>
        <v>6400020.4800000004</v>
      </c>
    </row>
    <row r="24" spans="1:6" ht="22.5" customHeight="1">
      <c r="A24" s="8">
        <v>6</v>
      </c>
      <c r="B24" s="9" t="s">
        <v>11</v>
      </c>
      <c r="C24" s="22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4.75" customHeight="1">
      <c r="A25" s="8">
        <v>7</v>
      </c>
      <c r="B25" s="9" t="s">
        <v>10</v>
      </c>
      <c r="C25" s="22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6.25" customHeight="1">
      <c r="A26" s="8">
        <v>8</v>
      </c>
      <c r="B26" s="9" t="s">
        <v>22</v>
      </c>
      <c r="C26" s="22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.75" customHeight="1">
      <c r="A27" s="8">
        <v>9</v>
      </c>
      <c r="B27" s="9" t="s">
        <v>12</v>
      </c>
      <c r="C27" s="22">
        <v>77905</v>
      </c>
      <c r="D27" s="8">
        <v>0.5</v>
      </c>
      <c r="E27" s="17">
        <f t="shared" si="0"/>
        <v>38952.5</v>
      </c>
      <c r="F27" s="8">
        <f t="shared" si="1"/>
        <v>467430</v>
      </c>
    </row>
    <row r="28" spans="1:6" ht="27" customHeight="1">
      <c r="A28" s="8">
        <v>10</v>
      </c>
      <c r="B28" s="9" t="s">
        <v>7</v>
      </c>
      <c r="C28" s="22">
        <v>77905</v>
      </c>
      <c r="D28" s="8">
        <v>4</v>
      </c>
      <c r="E28" s="17">
        <f t="shared" si="0"/>
        <v>311620</v>
      </c>
      <c r="F28" s="8">
        <f t="shared" si="1"/>
        <v>3739440</v>
      </c>
    </row>
    <row r="29" spans="1:6" ht="24.75" customHeight="1">
      <c r="A29" s="8"/>
      <c r="B29" s="9" t="s">
        <v>14</v>
      </c>
      <c r="C29" s="10"/>
      <c r="D29" s="8">
        <f>SUM(D19:D28)</f>
        <v>15.48</v>
      </c>
      <c r="E29" s="17">
        <f>SUM(E19:E28)</f>
        <v>1403295.04</v>
      </c>
      <c r="F29" s="17">
        <f t="shared" si="1"/>
        <v>16839540.48</v>
      </c>
    </row>
    <row r="30" spans="1:6">
      <c r="A30" s="11"/>
      <c r="B30" s="11"/>
      <c r="C30" s="11"/>
      <c r="D30" s="11"/>
      <c r="E30" s="11"/>
    </row>
    <row r="31" spans="1:6" ht="20.25">
      <c r="A31" s="6" t="s">
        <v>15</v>
      </c>
      <c r="B31" s="6"/>
      <c r="C31" s="6"/>
      <c r="D31" s="6"/>
      <c r="E31" s="5"/>
    </row>
    <row r="32" spans="1:6" ht="20.25">
      <c r="A32" s="6" t="s">
        <v>16</v>
      </c>
      <c r="B32" s="12"/>
      <c r="C32" s="12"/>
      <c r="D32" s="5"/>
      <c r="E32" s="6" t="s">
        <v>17</v>
      </c>
    </row>
    <row r="33" spans="1:5" ht="39.75" customHeight="1">
      <c r="A33" s="6"/>
      <c r="B33" s="12"/>
      <c r="C33" s="12"/>
      <c r="D33" s="5"/>
      <c r="E33" s="6"/>
    </row>
    <row r="34" spans="1:5" ht="20.25">
      <c r="A34" s="6" t="s">
        <v>49</v>
      </c>
      <c r="B34" s="12"/>
      <c r="C34" s="12"/>
      <c r="D34" s="5"/>
      <c r="E34" s="6" t="s">
        <v>66</v>
      </c>
    </row>
    <row r="35" spans="1:5" ht="20.25">
      <c r="A35" s="6"/>
      <c r="B35" s="12"/>
      <c r="C35" s="12"/>
      <c r="D35" s="5"/>
      <c r="E35" s="6"/>
    </row>
    <row r="36" spans="1:5" ht="20.25">
      <c r="A36" s="6" t="s">
        <v>15</v>
      </c>
      <c r="B36" s="12"/>
      <c r="C36" s="12"/>
      <c r="D36" s="5"/>
      <c r="E36" s="6"/>
    </row>
    <row r="37" spans="1:5" ht="20.25">
      <c r="A37" s="6" t="s">
        <v>18</v>
      </c>
      <c r="B37" s="12"/>
      <c r="C37" s="12"/>
      <c r="D37" s="5"/>
      <c r="E37" s="6"/>
    </row>
    <row r="38" spans="1:5" ht="20.25">
      <c r="A38" s="6" t="s">
        <v>19</v>
      </c>
      <c r="B38" s="12"/>
      <c r="C38" s="12"/>
      <c r="D38" s="5"/>
      <c r="E38" s="6" t="s">
        <v>20</v>
      </c>
    </row>
    <row r="40" spans="1:5" ht="16.5">
      <c r="E40" s="14"/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zoomScaleSheetLayoutView="100" workbookViewId="0">
      <selection activeCell="D15" sqref="D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130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93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20.25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68</v>
      </c>
      <c r="B13" s="27"/>
      <c r="C13" s="27"/>
      <c r="D13" s="27"/>
      <c r="E13" s="27"/>
    </row>
    <row r="14" spans="1:6" ht="20.25">
      <c r="A14" s="24"/>
      <c r="B14" s="24"/>
      <c r="C14" s="13" t="s">
        <v>34</v>
      </c>
      <c r="D14" s="24"/>
      <c r="E14" s="24"/>
    </row>
    <row r="15" spans="1:6" ht="20.25">
      <c r="A15" s="23"/>
      <c r="B15" s="23"/>
      <c r="D15" s="23"/>
      <c r="E15" s="23"/>
    </row>
    <row r="16" spans="1:6" ht="20.25">
      <c r="A16" s="5"/>
      <c r="B16" s="6" t="s">
        <v>86</v>
      </c>
      <c r="C16" s="16">
        <v>16</v>
      </c>
      <c r="D16" s="5"/>
      <c r="E16" s="5"/>
    </row>
    <row r="17" spans="1:6" ht="20.25">
      <c r="A17" s="6"/>
      <c r="B17" s="5"/>
      <c r="C17" s="5"/>
      <c r="D17" s="5"/>
      <c r="E17" s="5"/>
    </row>
    <row r="18" spans="1:6" ht="20.25">
      <c r="A18" s="6"/>
      <c r="B18" s="5"/>
      <c r="C18" s="5"/>
      <c r="D18" s="5"/>
      <c r="E18" s="5"/>
    </row>
    <row r="19" spans="1:6" ht="20.25">
      <c r="A19" s="6"/>
      <c r="B19" s="5"/>
      <c r="C19" s="5"/>
      <c r="D19" s="5"/>
      <c r="E19" s="5"/>
    </row>
    <row r="20" spans="1:6" ht="60.75">
      <c r="A20" s="7" t="s">
        <v>3</v>
      </c>
      <c r="B20" s="7" t="s">
        <v>35</v>
      </c>
      <c r="C20" s="7" t="s">
        <v>36</v>
      </c>
      <c r="D20" s="7" t="s">
        <v>37</v>
      </c>
      <c r="E20" s="7" t="s">
        <v>88</v>
      </c>
      <c r="F20" s="7" t="s">
        <v>110</v>
      </c>
    </row>
    <row r="21" spans="1:6" ht="32.25" customHeight="1">
      <c r="A21" s="8">
        <v>1</v>
      </c>
      <c r="B21" s="9" t="s">
        <v>4</v>
      </c>
      <c r="C21" s="8">
        <v>90910</v>
      </c>
      <c r="D21" s="8">
        <v>1</v>
      </c>
      <c r="E21" s="8">
        <v>90910</v>
      </c>
      <c r="F21" s="8">
        <f>SUM(E21*12)</f>
        <v>1090920</v>
      </c>
    </row>
    <row r="22" spans="1:6" ht="30" customHeight="1">
      <c r="A22" s="8">
        <v>2</v>
      </c>
      <c r="B22" s="9" t="s">
        <v>5</v>
      </c>
      <c r="C22" s="8">
        <v>77905</v>
      </c>
      <c r="D22" s="8">
        <v>0.5</v>
      </c>
      <c r="E22" s="17">
        <f t="shared" ref="E22:E29" si="0">SUM(C22*D22)</f>
        <v>38952.5</v>
      </c>
      <c r="F22" s="8">
        <f t="shared" ref="F22:F29" si="1">SUM(E22*12)</f>
        <v>467430</v>
      </c>
    </row>
    <row r="23" spans="1:6" ht="30.75" customHeight="1">
      <c r="A23" s="8">
        <v>3</v>
      </c>
      <c r="B23" s="9" t="s">
        <v>8</v>
      </c>
      <c r="C23" s="8">
        <v>77905</v>
      </c>
      <c r="D23" s="8">
        <v>0.75</v>
      </c>
      <c r="E23" s="17">
        <f t="shared" si="0"/>
        <v>58428.75</v>
      </c>
      <c r="F23" s="8">
        <f t="shared" si="1"/>
        <v>701145</v>
      </c>
    </row>
    <row r="24" spans="1:6" ht="28.5" customHeight="1">
      <c r="A24" s="8">
        <v>4</v>
      </c>
      <c r="B24" s="9" t="s">
        <v>9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7.75" customHeight="1">
      <c r="A25" s="8">
        <v>5</v>
      </c>
      <c r="B25" s="9" t="s">
        <v>6</v>
      </c>
      <c r="C25" s="8">
        <v>119048</v>
      </c>
      <c r="D25" s="8">
        <v>3.36</v>
      </c>
      <c r="E25" s="17">
        <f t="shared" si="0"/>
        <v>400001.27999999997</v>
      </c>
      <c r="F25" s="17">
        <f t="shared" si="1"/>
        <v>4800015.3599999994</v>
      </c>
    </row>
    <row r="26" spans="1:6" ht="26.25" customHeight="1">
      <c r="A26" s="8">
        <v>6</v>
      </c>
      <c r="B26" s="9" t="s">
        <v>11</v>
      </c>
      <c r="C26" s="8">
        <v>77905</v>
      </c>
      <c r="D26" s="8">
        <v>0.5</v>
      </c>
      <c r="E26" s="17">
        <f t="shared" si="0"/>
        <v>38952.5</v>
      </c>
      <c r="F26" s="8">
        <f t="shared" si="1"/>
        <v>467430</v>
      </c>
    </row>
    <row r="27" spans="1:6" ht="28.5" customHeight="1">
      <c r="A27" s="8">
        <v>7</v>
      </c>
      <c r="B27" s="9" t="s">
        <v>10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8.5" customHeight="1">
      <c r="A28" s="8">
        <v>8</v>
      </c>
      <c r="B28" s="9" t="s">
        <v>22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30" customHeight="1">
      <c r="A29" s="8">
        <v>9</v>
      </c>
      <c r="B29" s="9" t="s">
        <v>7</v>
      </c>
      <c r="C29" s="8">
        <v>77905</v>
      </c>
      <c r="D29" s="8">
        <v>3</v>
      </c>
      <c r="E29" s="17">
        <f t="shared" si="0"/>
        <v>233715</v>
      </c>
      <c r="F29" s="8">
        <f t="shared" si="1"/>
        <v>2804580</v>
      </c>
    </row>
    <row r="30" spans="1:6" ht="27.75" customHeight="1">
      <c r="A30" s="8"/>
      <c r="B30" s="9" t="s">
        <v>14</v>
      </c>
      <c r="C30" s="8"/>
      <c r="D30" s="8">
        <f>SUM(D21:D29)</f>
        <v>12.11</v>
      </c>
      <c r="E30" s="17">
        <f>SUM(E21:E29)</f>
        <v>1094675.03</v>
      </c>
      <c r="F30" s="17">
        <f>SUM(F21+F22+F23+F24+F25+F26+F27+F28+F29)</f>
        <v>13136100.359999999</v>
      </c>
    </row>
    <row r="31" spans="1:6" ht="20.25">
      <c r="A31" s="19"/>
      <c r="B31" s="20"/>
      <c r="C31" s="19"/>
      <c r="D31" s="19"/>
      <c r="E31" s="21"/>
      <c r="F31" s="19"/>
    </row>
    <row r="32" spans="1:6" ht="20.25">
      <c r="A32" s="19"/>
      <c r="B32" s="20"/>
      <c r="C32" s="19"/>
      <c r="D32" s="19"/>
      <c r="E32" s="21"/>
      <c r="F32" s="19"/>
    </row>
    <row r="33" spans="1:5">
      <c r="A33" s="11"/>
      <c r="B33" s="11"/>
      <c r="C33" s="11"/>
      <c r="D33" s="11"/>
      <c r="E33" s="11"/>
    </row>
    <row r="34" spans="1:5" ht="20.25">
      <c r="A34" s="6" t="s">
        <v>15</v>
      </c>
      <c r="B34" s="6"/>
      <c r="C34" s="6"/>
      <c r="D34" s="6"/>
      <c r="E34" s="5"/>
    </row>
    <row r="35" spans="1:5" ht="20.25">
      <c r="A35" s="6" t="s">
        <v>16</v>
      </c>
      <c r="B35" s="12"/>
      <c r="C35" s="12"/>
      <c r="D35" s="5"/>
      <c r="E35" s="6" t="s">
        <v>17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49</v>
      </c>
      <c r="B37" s="12"/>
      <c r="C37" s="12"/>
      <c r="D37" s="5"/>
      <c r="E37" s="6" t="s">
        <v>67</v>
      </c>
    </row>
    <row r="38" spans="1:5" ht="20.25">
      <c r="A38" s="6"/>
      <c r="B38" s="12"/>
      <c r="C38" s="12"/>
      <c r="D38" s="5"/>
      <c r="E38" s="6"/>
    </row>
    <row r="39" spans="1:5" ht="20.25">
      <c r="A39" s="6" t="s">
        <v>15</v>
      </c>
      <c r="B39" s="12"/>
      <c r="C39" s="12"/>
      <c r="D39" s="5"/>
      <c r="E39" s="6"/>
    </row>
    <row r="40" spans="1:5" ht="20.25">
      <c r="A40" s="6" t="s">
        <v>18</v>
      </c>
      <c r="B40" s="12"/>
      <c r="C40" s="12"/>
      <c r="D40" s="5"/>
      <c r="E40" s="6"/>
    </row>
    <row r="41" spans="1:5" ht="20.25">
      <c r="A41" s="6" t="s">
        <v>19</v>
      </c>
      <c r="B41" s="12"/>
      <c r="C41" s="12"/>
      <c r="D41" s="5"/>
      <c r="E41" s="6" t="s">
        <v>20</v>
      </c>
    </row>
    <row r="43" spans="1:5" ht="16.5">
      <c r="E43" s="14"/>
    </row>
    <row r="44" spans="1:5" ht="17.25">
      <c r="E44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H10" sqref="H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131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94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69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17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7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8" si="0">SUM(C20*D20)</f>
        <v>38952.5</v>
      </c>
      <c r="F20" s="8">
        <f t="shared" ref="F20:F28" si="1">SUM(E20*12)</f>
        <v>467430</v>
      </c>
    </row>
    <row r="21" spans="1:6" ht="24.75" customHeight="1">
      <c r="A21" s="8">
        <v>3</v>
      </c>
      <c r="B21" s="9" t="s">
        <v>8</v>
      </c>
      <c r="C21" s="8">
        <v>77905</v>
      </c>
      <c r="D21" s="8">
        <v>0.75</v>
      </c>
      <c r="E21" s="17">
        <f t="shared" si="0"/>
        <v>58428.75</v>
      </c>
      <c r="F21" s="8">
        <f t="shared" si="1"/>
        <v>701145</v>
      </c>
    </row>
    <row r="22" spans="1:6" ht="25.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5.5" customHeight="1">
      <c r="A23" s="8">
        <v>5</v>
      </c>
      <c r="B23" s="9" t="s">
        <v>6</v>
      </c>
      <c r="C23" s="8">
        <v>119048</v>
      </c>
      <c r="D23" s="8">
        <v>3.36</v>
      </c>
      <c r="E23" s="17">
        <f t="shared" si="0"/>
        <v>400001.27999999997</v>
      </c>
      <c r="F23" s="17">
        <f t="shared" si="1"/>
        <v>4800015.3599999994</v>
      </c>
    </row>
    <row r="24" spans="1:6" ht="26.25" customHeight="1">
      <c r="A24" s="8">
        <v>6</v>
      </c>
      <c r="B24" s="9" t="s">
        <v>11</v>
      </c>
      <c r="C24" s="8">
        <v>77905</v>
      </c>
      <c r="D24" s="8">
        <v>0.5</v>
      </c>
      <c r="E24" s="17">
        <f t="shared" si="0"/>
        <v>38952.5</v>
      </c>
      <c r="F24" s="8">
        <f t="shared" si="1"/>
        <v>467430</v>
      </c>
    </row>
    <row r="25" spans="1:6" ht="25.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3.2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.75" customHeight="1">
      <c r="A27" s="8">
        <v>9</v>
      </c>
      <c r="B27" s="9" t="s">
        <v>21</v>
      </c>
      <c r="C27" s="8">
        <v>77905</v>
      </c>
      <c r="D27" s="8">
        <v>0.5</v>
      </c>
      <c r="E27" s="17">
        <f t="shared" si="0"/>
        <v>38952.5</v>
      </c>
      <c r="F27" s="8">
        <f t="shared" si="1"/>
        <v>467430</v>
      </c>
    </row>
    <row r="28" spans="1:6" ht="25.5" customHeight="1">
      <c r="A28" s="8">
        <v>10</v>
      </c>
      <c r="B28" s="9" t="s">
        <v>7</v>
      </c>
      <c r="C28" s="8">
        <v>77905</v>
      </c>
      <c r="D28" s="8">
        <v>3</v>
      </c>
      <c r="E28" s="17">
        <f t="shared" si="0"/>
        <v>233715</v>
      </c>
      <c r="F28" s="8">
        <f t="shared" si="1"/>
        <v>2804580</v>
      </c>
    </row>
    <row r="29" spans="1:6" ht="25.5" customHeight="1">
      <c r="A29" s="8"/>
      <c r="B29" s="9" t="s">
        <v>14</v>
      </c>
      <c r="C29" s="8"/>
      <c r="D29" s="8">
        <f>SUM(D19:D28)</f>
        <v>12.61</v>
      </c>
      <c r="E29" s="17">
        <f>SUM(E19:E28)</f>
        <v>1133627.53</v>
      </c>
      <c r="F29" s="17">
        <f>SUM(F19:F28)</f>
        <v>13603530.359999999</v>
      </c>
    </row>
    <row r="30" spans="1:6" ht="31.5" customHeight="1">
      <c r="A30" s="11"/>
      <c r="B30" s="11"/>
      <c r="C30" s="11"/>
      <c r="D30" s="11"/>
      <c r="E30" s="11"/>
    </row>
    <row r="31" spans="1:6" ht="20.25">
      <c r="A31" s="6" t="s">
        <v>15</v>
      </c>
      <c r="B31" s="6"/>
      <c r="C31" s="6"/>
      <c r="D31" s="6"/>
      <c r="E31" s="5"/>
    </row>
    <row r="32" spans="1:6" ht="20.25">
      <c r="A32" s="6" t="s">
        <v>16</v>
      </c>
      <c r="B32" s="12"/>
      <c r="C32" s="12"/>
      <c r="D32" s="5"/>
      <c r="E32" s="6" t="s">
        <v>17</v>
      </c>
    </row>
    <row r="33" spans="1:5" ht="36" customHeight="1">
      <c r="A33" s="6"/>
      <c r="B33" s="12"/>
      <c r="C33" s="12"/>
      <c r="D33" s="5"/>
      <c r="E33" s="6"/>
    </row>
    <row r="34" spans="1:5" ht="20.25">
      <c r="A34" s="6" t="s">
        <v>49</v>
      </c>
      <c r="B34" s="12"/>
      <c r="C34" s="12"/>
      <c r="D34" s="5"/>
      <c r="E34" s="6" t="s">
        <v>70</v>
      </c>
    </row>
    <row r="35" spans="1:5" ht="20.25">
      <c r="A35" s="6"/>
      <c r="B35" s="12"/>
      <c r="C35" s="12"/>
      <c r="D35" s="5"/>
      <c r="E35" s="6"/>
    </row>
    <row r="36" spans="1:5" ht="20.25">
      <c r="A36" s="6" t="s">
        <v>15</v>
      </c>
      <c r="B36" s="12"/>
      <c r="C36" s="12"/>
      <c r="D36" s="5"/>
      <c r="E36" s="6"/>
    </row>
    <row r="37" spans="1:5" ht="20.25">
      <c r="A37" s="6" t="s">
        <v>18</v>
      </c>
      <c r="B37" s="12"/>
      <c r="C37" s="12"/>
      <c r="D37" s="5"/>
      <c r="E37" s="6"/>
    </row>
    <row r="38" spans="1:5" ht="20.25">
      <c r="A38" s="6" t="s">
        <v>19</v>
      </c>
      <c r="B38" s="12"/>
      <c r="C38" s="12"/>
      <c r="D38" s="5"/>
      <c r="E38" s="6" t="s">
        <v>20</v>
      </c>
    </row>
    <row r="40" spans="1:5" ht="16.5">
      <c r="E40" s="14"/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42"/>
  <sheetViews>
    <sheetView view="pageBreakPreview" zoomScaleSheetLayoutView="100" workbookViewId="0">
      <selection activeCell="H10" sqref="H10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132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95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71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24</v>
      </c>
      <c r="D15" s="5"/>
      <c r="E15" s="5"/>
    </row>
    <row r="16" spans="1:6" ht="20.25">
      <c r="A16" s="6"/>
      <c r="B16" s="5"/>
      <c r="C16" s="5"/>
      <c r="D16" s="5"/>
      <c r="E16" s="5"/>
    </row>
    <row r="17" spans="1:10" ht="20.25">
      <c r="A17" s="6"/>
      <c r="B17" s="5"/>
      <c r="C17" s="5"/>
      <c r="D17" s="5"/>
      <c r="E17" s="5"/>
    </row>
    <row r="18" spans="1:10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89</v>
      </c>
      <c r="F18" s="7" t="s">
        <v>112</v>
      </c>
    </row>
    <row r="19" spans="1:10" ht="33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17">
        <f>SUM(E19*12)</f>
        <v>1090920</v>
      </c>
    </row>
    <row r="20" spans="1:10" ht="30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9" si="0">SUM(C20*D20)</f>
        <v>38952.5</v>
      </c>
      <c r="F20" s="8">
        <f t="shared" ref="F20:F29" si="1">SUM(E20*12)</f>
        <v>467430</v>
      </c>
    </row>
    <row r="21" spans="1:10" ht="32.25" customHeight="1">
      <c r="A21" s="8">
        <v>3</v>
      </c>
      <c r="B21" s="9" t="s">
        <v>8</v>
      </c>
      <c r="C21" s="8">
        <v>77905</v>
      </c>
      <c r="D21" s="8">
        <v>1.25</v>
      </c>
      <c r="E21" s="17">
        <f t="shared" si="0"/>
        <v>97381.25</v>
      </c>
      <c r="F21" s="8">
        <f t="shared" si="1"/>
        <v>1168575</v>
      </c>
    </row>
    <row r="22" spans="1:10" ht="31.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10" ht="28.5" customHeight="1">
      <c r="A23" s="8">
        <v>5</v>
      </c>
      <c r="B23" s="9" t="s">
        <v>6</v>
      </c>
      <c r="C23" s="8">
        <v>119048</v>
      </c>
      <c r="D23" s="8">
        <v>5.6</v>
      </c>
      <c r="E23" s="17">
        <f t="shared" si="0"/>
        <v>666668.79999999993</v>
      </c>
      <c r="F23" s="17">
        <f t="shared" si="1"/>
        <v>8000025.5999999996</v>
      </c>
    </row>
    <row r="24" spans="1:10" ht="27.75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10" ht="27.7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  <c r="J25" s="18"/>
    </row>
    <row r="26" spans="1:10" ht="30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  <c r="J26" s="18"/>
    </row>
    <row r="27" spans="1:10" ht="34.5" customHeight="1">
      <c r="A27" s="8">
        <v>9</v>
      </c>
      <c r="B27" s="9" t="s">
        <v>12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10" ht="25.5" customHeight="1">
      <c r="A28" s="8">
        <v>10</v>
      </c>
      <c r="B28" s="9" t="s">
        <v>23</v>
      </c>
      <c r="C28" s="8">
        <v>77905</v>
      </c>
      <c r="D28" s="8">
        <v>0.5</v>
      </c>
      <c r="E28" s="17">
        <f t="shared" si="0"/>
        <v>38952.5</v>
      </c>
      <c r="F28" s="8">
        <f t="shared" si="1"/>
        <v>467430</v>
      </c>
    </row>
    <row r="29" spans="1:10" ht="38.25" customHeight="1">
      <c r="A29" s="8">
        <v>11</v>
      </c>
      <c r="B29" s="9" t="s">
        <v>7</v>
      </c>
      <c r="C29" s="8">
        <v>77905</v>
      </c>
      <c r="D29" s="8">
        <v>5</v>
      </c>
      <c r="E29" s="17">
        <f t="shared" si="0"/>
        <v>389525</v>
      </c>
      <c r="F29" s="8">
        <f t="shared" si="1"/>
        <v>4674300</v>
      </c>
    </row>
    <row r="30" spans="1:10" ht="31.5" customHeight="1">
      <c r="A30" s="8"/>
      <c r="B30" s="9" t="s">
        <v>14</v>
      </c>
      <c r="C30" s="8"/>
      <c r="D30" s="8">
        <f>SUM(D19:D29)</f>
        <v>18.850000000000001</v>
      </c>
      <c r="E30" s="17">
        <f>SUM(E19:E29)</f>
        <v>1711915.0499999998</v>
      </c>
      <c r="F30" s="17">
        <f>SUM(F19:F29)</f>
        <v>20542980.600000001</v>
      </c>
    </row>
    <row r="31" spans="1:10" ht="33" customHeight="1">
      <c r="A31" s="11"/>
      <c r="B31" s="11"/>
      <c r="C31" s="11"/>
      <c r="D31" s="11"/>
      <c r="E31" s="11"/>
    </row>
    <row r="32" spans="1:10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36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72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J13" sqref="J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115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96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4.2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29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25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7.7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7" customHeight="1">
      <c r="A20" s="8">
        <v>2</v>
      </c>
      <c r="B20" s="9" t="s">
        <v>12</v>
      </c>
      <c r="C20" s="8">
        <v>77905</v>
      </c>
      <c r="D20" s="8">
        <v>1</v>
      </c>
      <c r="E20" s="17">
        <f>SUM(C20*D20)</f>
        <v>77905</v>
      </c>
      <c r="F20" s="8">
        <f t="shared" ref="F20:F30" si="0">SUM(E20*12)</f>
        <v>934860</v>
      </c>
    </row>
    <row r="21" spans="1:6" ht="23.25" customHeight="1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30" si="1">SUM(C21*D21)</f>
        <v>38952.5</v>
      </c>
      <c r="F21" s="8">
        <f t="shared" si="0"/>
        <v>467430</v>
      </c>
    </row>
    <row r="22" spans="1:6" ht="26.25" customHeight="1">
      <c r="A22" s="8">
        <v>4</v>
      </c>
      <c r="B22" s="9" t="s">
        <v>8</v>
      </c>
      <c r="C22" s="8">
        <v>77905</v>
      </c>
      <c r="D22" s="8">
        <v>1.25</v>
      </c>
      <c r="E22" s="17">
        <f t="shared" si="1"/>
        <v>97381.25</v>
      </c>
      <c r="F22" s="8">
        <f t="shared" si="0"/>
        <v>1168575</v>
      </c>
    </row>
    <row r="23" spans="1:6" ht="24.7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5.5" customHeight="1">
      <c r="A24" s="8">
        <v>6</v>
      </c>
      <c r="B24" s="9" t="s">
        <v>6</v>
      </c>
      <c r="C24" s="8">
        <v>119048</v>
      </c>
      <c r="D24" s="8">
        <v>5.6</v>
      </c>
      <c r="E24" s="17">
        <f t="shared" si="1"/>
        <v>666668.79999999993</v>
      </c>
      <c r="F24" s="17">
        <f t="shared" si="0"/>
        <v>8000025.5999999996</v>
      </c>
    </row>
    <row r="25" spans="1:6" ht="25.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4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6.25" customHeight="1">
      <c r="A27" s="8">
        <v>9</v>
      </c>
      <c r="B27" s="9" t="s">
        <v>13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4" customHeight="1">
      <c r="A28" s="8">
        <v>10</v>
      </c>
      <c r="B28" s="9" t="s">
        <v>22</v>
      </c>
      <c r="C28" s="8">
        <v>77905</v>
      </c>
      <c r="D28" s="8">
        <v>1</v>
      </c>
      <c r="E28" s="17">
        <f t="shared" si="1"/>
        <v>77905</v>
      </c>
      <c r="F28" s="8">
        <f t="shared" si="0"/>
        <v>934860</v>
      </c>
    </row>
    <row r="29" spans="1:6" ht="25.5" customHeight="1">
      <c r="A29" s="8">
        <v>11</v>
      </c>
      <c r="B29" s="9" t="s">
        <v>23</v>
      </c>
      <c r="C29" s="8">
        <v>77905</v>
      </c>
      <c r="D29" s="8">
        <v>0.5</v>
      </c>
      <c r="E29" s="17">
        <f t="shared" si="1"/>
        <v>38952.5</v>
      </c>
      <c r="F29" s="8">
        <f t="shared" si="0"/>
        <v>467430</v>
      </c>
    </row>
    <row r="30" spans="1:6" ht="23.25" customHeight="1">
      <c r="A30" s="8">
        <v>12</v>
      </c>
      <c r="B30" s="9" t="s">
        <v>7</v>
      </c>
      <c r="C30" s="8">
        <v>77905</v>
      </c>
      <c r="D30" s="8">
        <v>5</v>
      </c>
      <c r="E30" s="17">
        <f t="shared" si="1"/>
        <v>389525</v>
      </c>
      <c r="F30" s="8">
        <f t="shared" si="0"/>
        <v>4674300</v>
      </c>
    </row>
    <row r="31" spans="1:6" ht="25.5" customHeight="1">
      <c r="A31" s="8"/>
      <c r="B31" s="9" t="s">
        <v>14</v>
      </c>
      <c r="C31" s="8"/>
      <c r="D31" s="8">
        <f>SUM(D19:D30)</f>
        <v>19.850000000000001</v>
      </c>
      <c r="E31" s="17">
        <f>SUM(E19:E30)</f>
        <v>1789820.0499999998</v>
      </c>
      <c r="F31" s="17">
        <f>SUM(F19:F30)</f>
        <v>21477840.600000001</v>
      </c>
    </row>
    <row r="32" spans="1:6" ht="36" customHeight="1">
      <c r="A32" s="11"/>
      <c r="B32" s="11"/>
      <c r="C32" s="11"/>
      <c r="D32" s="11"/>
      <c r="E32" s="11"/>
    </row>
    <row r="33" spans="1:5" ht="20.25">
      <c r="A33" s="6" t="s">
        <v>15</v>
      </c>
      <c r="B33" s="6"/>
      <c r="C33" s="6"/>
      <c r="D33" s="6"/>
      <c r="E33" s="5"/>
    </row>
    <row r="34" spans="1:5" ht="20.25">
      <c r="A34" s="6" t="s">
        <v>16</v>
      </c>
      <c r="B34" s="12"/>
      <c r="C34" s="12"/>
      <c r="D34" s="5"/>
      <c r="E34" s="6" t="s">
        <v>17</v>
      </c>
    </row>
    <row r="35" spans="1:5" ht="39" customHeight="1">
      <c r="A35" s="6"/>
      <c r="B35" s="12"/>
      <c r="C35" s="12"/>
      <c r="D35" s="5"/>
      <c r="E35" s="6"/>
    </row>
    <row r="36" spans="1:5" ht="20.25">
      <c r="A36" s="6" t="s">
        <v>49</v>
      </c>
      <c r="B36" s="12"/>
      <c r="C36" s="12"/>
      <c r="D36" s="5"/>
      <c r="E36" s="6" t="s">
        <v>103</v>
      </c>
    </row>
    <row r="37" spans="1:5" ht="20.25">
      <c r="A37" s="6"/>
      <c r="B37" s="12"/>
      <c r="C37" s="12"/>
      <c r="D37" s="5"/>
      <c r="E37" s="6"/>
    </row>
    <row r="38" spans="1:5" ht="20.25">
      <c r="A38" s="6" t="s">
        <v>15</v>
      </c>
      <c r="B38" s="12"/>
      <c r="C38" s="12"/>
      <c r="D38" s="5"/>
      <c r="E38" s="6"/>
    </row>
    <row r="39" spans="1:5" ht="20.25">
      <c r="A39" s="6" t="s">
        <v>18</v>
      </c>
      <c r="B39" s="12"/>
      <c r="C39" s="12"/>
      <c r="D39" s="5"/>
      <c r="E39" s="6"/>
    </row>
    <row r="40" spans="1:5" ht="20.25">
      <c r="A40" s="6" t="s">
        <v>19</v>
      </c>
      <c r="B40" s="12"/>
      <c r="C40" s="12"/>
      <c r="D40" s="5"/>
      <c r="E40" s="6" t="s">
        <v>20</v>
      </c>
    </row>
    <row r="42" spans="1:5" ht="16.5">
      <c r="E42" s="14"/>
    </row>
    <row r="43" spans="1:5" ht="17.25">
      <c r="E43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zoomScaleSheetLayoutView="100" workbookViewId="0">
      <selection activeCell="E2" sqref="E2:H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133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91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73</v>
      </c>
      <c r="B13" s="27"/>
      <c r="C13" s="27"/>
      <c r="D13" s="27"/>
      <c r="E13" s="27"/>
    </row>
    <row r="14" spans="1:6" ht="27.75" customHeight="1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25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8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113</v>
      </c>
    </row>
    <row r="19" spans="1:6" ht="25.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4.7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31" si="0">SUM(C20*D20)</f>
        <v>38952.5</v>
      </c>
      <c r="F20" s="8">
        <f t="shared" ref="F20:F31" si="1">SUM(E20*12)</f>
        <v>467430</v>
      </c>
    </row>
    <row r="21" spans="1:6" ht="23.25" customHeight="1">
      <c r="A21" s="8">
        <v>3</v>
      </c>
      <c r="B21" s="9" t="s">
        <v>8</v>
      </c>
      <c r="C21" s="8">
        <v>77905</v>
      </c>
      <c r="D21" s="8">
        <v>1.5</v>
      </c>
      <c r="E21" s="17">
        <f t="shared" si="0"/>
        <v>116857.5</v>
      </c>
      <c r="F21" s="8">
        <f t="shared" si="1"/>
        <v>1402290</v>
      </c>
    </row>
    <row r="22" spans="1:6" ht="24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5.5" customHeight="1">
      <c r="A23" s="8">
        <v>5</v>
      </c>
      <c r="B23" s="9" t="s">
        <v>6</v>
      </c>
      <c r="C23" s="8">
        <v>119048</v>
      </c>
      <c r="D23" s="8">
        <v>6.72</v>
      </c>
      <c r="E23" s="17">
        <f t="shared" si="0"/>
        <v>800002.55999999994</v>
      </c>
      <c r="F23" s="8">
        <f t="shared" si="1"/>
        <v>9600030.7199999988</v>
      </c>
    </row>
    <row r="24" spans="1:6" ht="24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7.7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0.25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6.25" customHeight="1">
      <c r="A27" s="8">
        <v>9</v>
      </c>
      <c r="B27" s="9" t="s">
        <v>12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6.25" customHeight="1">
      <c r="A28" s="8">
        <v>10</v>
      </c>
      <c r="B28" s="9" t="s">
        <v>13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3.25" customHeight="1">
      <c r="A29" s="8">
        <v>11</v>
      </c>
      <c r="B29" s="9" t="s">
        <v>23</v>
      </c>
      <c r="C29" s="8">
        <v>77905</v>
      </c>
      <c r="D29" s="8">
        <v>0.5</v>
      </c>
      <c r="E29" s="17">
        <f t="shared" si="0"/>
        <v>38952.5</v>
      </c>
      <c r="F29" s="8">
        <f t="shared" si="1"/>
        <v>467430</v>
      </c>
    </row>
    <row r="30" spans="1:6" ht="25.5" customHeight="1">
      <c r="A30" s="8">
        <v>12</v>
      </c>
      <c r="B30" s="9" t="s">
        <v>21</v>
      </c>
      <c r="C30" s="8">
        <v>77905</v>
      </c>
      <c r="D30" s="8">
        <v>1</v>
      </c>
      <c r="E30" s="17">
        <f t="shared" si="0"/>
        <v>77905</v>
      </c>
      <c r="F30" s="8">
        <f t="shared" si="1"/>
        <v>934860</v>
      </c>
    </row>
    <row r="31" spans="1:6" ht="24.75" customHeight="1">
      <c r="A31" s="8">
        <v>13</v>
      </c>
      <c r="B31" s="9" t="s">
        <v>7</v>
      </c>
      <c r="C31" s="8">
        <v>77905</v>
      </c>
      <c r="D31" s="8">
        <v>6</v>
      </c>
      <c r="E31" s="17">
        <f t="shared" si="0"/>
        <v>467430</v>
      </c>
      <c r="F31" s="8">
        <f t="shared" si="1"/>
        <v>5609160</v>
      </c>
    </row>
    <row r="32" spans="1:6" ht="27" customHeight="1">
      <c r="A32" s="8"/>
      <c r="B32" s="9" t="s">
        <v>14</v>
      </c>
      <c r="C32" s="8"/>
      <c r="D32" s="8">
        <f>SUM(D19:D31)</f>
        <v>23.22</v>
      </c>
      <c r="E32" s="17">
        <f>SUM(E19:E31)</f>
        <v>2098440.06</v>
      </c>
      <c r="F32" s="8">
        <f>SUM(F19:F31)</f>
        <v>25181280.719999999</v>
      </c>
    </row>
    <row r="33" spans="1:5" ht="32.25" customHeight="1">
      <c r="A33" s="11"/>
      <c r="B33" s="11"/>
      <c r="C33" s="11"/>
      <c r="D33" s="11"/>
      <c r="E33" s="11"/>
    </row>
    <row r="34" spans="1:5" ht="20.25">
      <c r="A34" s="6" t="s">
        <v>15</v>
      </c>
      <c r="B34" s="6"/>
      <c r="C34" s="6"/>
      <c r="D34" s="6"/>
      <c r="E34" s="5"/>
    </row>
    <row r="35" spans="1:5" ht="20.25">
      <c r="A35" s="6" t="s">
        <v>16</v>
      </c>
      <c r="B35" s="12"/>
      <c r="C35" s="12"/>
      <c r="D35" s="5"/>
      <c r="E35" s="6" t="s">
        <v>17</v>
      </c>
    </row>
    <row r="36" spans="1:5" ht="39.75" customHeight="1">
      <c r="A36" s="6"/>
      <c r="B36" s="12"/>
      <c r="C36" s="12"/>
      <c r="D36" s="5"/>
      <c r="E36" s="6"/>
    </row>
    <row r="37" spans="1:5" ht="20.25">
      <c r="A37" s="6" t="s">
        <v>49</v>
      </c>
      <c r="B37" s="12"/>
      <c r="C37" s="12"/>
      <c r="D37" s="5"/>
      <c r="E37" s="6" t="s">
        <v>74</v>
      </c>
    </row>
    <row r="38" spans="1:5" ht="20.25">
      <c r="A38" s="6"/>
      <c r="B38" s="12"/>
      <c r="C38" s="12"/>
      <c r="D38" s="5"/>
      <c r="E38" s="6"/>
    </row>
    <row r="39" spans="1:5" ht="20.25">
      <c r="A39" s="6" t="s">
        <v>15</v>
      </c>
      <c r="B39" s="12"/>
      <c r="C39" s="12"/>
      <c r="D39" s="5"/>
      <c r="E39" s="6"/>
    </row>
    <row r="40" spans="1:5" ht="20.25">
      <c r="A40" s="6" t="s">
        <v>18</v>
      </c>
      <c r="B40" s="12"/>
      <c r="C40" s="12"/>
      <c r="D40" s="5"/>
      <c r="E40" s="6"/>
    </row>
    <row r="41" spans="1:5" ht="20.25">
      <c r="A41" s="6" t="s">
        <v>19</v>
      </c>
      <c r="B41" s="12"/>
      <c r="C41" s="12"/>
      <c r="D41" s="5"/>
      <c r="E41" s="6" t="s">
        <v>20</v>
      </c>
    </row>
    <row r="43" spans="1:5" ht="16.5">
      <c r="E43" s="14"/>
    </row>
    <row r="44" spans="1:5" ht="17.25">
      <c r="E44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I10" sqref="I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134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94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75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21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8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113</v>
      </c>
    </row>
    <row r="19" spans="1:6" ht="27.7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8.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30" si="0">SUM(C20*D20)</f>
        <v>38952.5</v>
      </c>
      <c r="F20" s="8">
        <f t="shared" ref="F20:F31" si="1">SUM(E20*12)</f>
        <v>467430</v>
      </c>
    </row>
    <row r="21" spans="1:6" ht="28.5" customHeight="1">
      <c r="A21" s="8">
        <v>3</v>
      </c>
      <c r="B21" s="9" t="s">
        <v>8</v>
      </c>
      <c r="C21" s="8">
        <v>77905</v>
      </c>
      <c r="D21" s="8">
        <v>1.25</v>
      </c>
      <c r="E21" s="17">
        <f t="shared" si="0"/>
        <v>97381.25</v>
      </c>
      <c r="F21" s="8">
        <f t="shared" si="1"/>
        <v>1168575</v>
      </c>
    </row>
    <row r="22" spans="1:6" ht="26.2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.75" customHeight="1">
      <c r="A23" s="8">
        <v>5</v>
      </c>
      <c r="B23" s="9" t="s">
        <v>6</v>
      </c>
      <c r="C23" s="8">
        <v>119048</v>
      </c>
      <c r="D23" s="8">
        <v>5.6</v>
      </c>
      <c r="E23" s="17">
        <f t="shared" si="0"/>
        <v>666668.79999999993</v>
      </c>
      <c r="F23" s="17">
        <f t="shared" si="1"/>
        <v>8000025.5999999996</v>
      </c>
    </row>
    <row r="24" spans="1:6" ht="27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7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5.5" customHeight="1">
      <c r="A26" s="8">
        <v>8</v>
      </c>
      <c r="B26" s="9" t="s">
        <v>13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5.5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6.25" customHeight="1">
      <c r="A28" s="8">
        <v>10</v>
      </c>
      <c r="B28" s="9" t="s">
        <v>12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5.5" customHeight="1">
      <c r="A29" s="8">
        <v>11</v>
      </c>
      <c r="B29" s="9" t="s">
        <v>23</v>
      </c>
      <c r="C29" s="8">
        <v>77905</v>
      </c>
      <c r="D29" s="8">
        <v>0.5</v>
      </c>
      <c r="E29" s="17">
        <f t="shared" si="0"/>
        <v>38952.5</v>
      </c>
      <c r="F29" s="8">
        <f t="shared" si="1"/>
        <v>467430</v>
      </c>
    </row>
    <row r="30" spans="1:6" ht="27.75" customHeight="1">
      <c r="A30" s="8">
        <v>12</v>
      </c>
      <c r="B30" s="9" t="s">
        <v>7</v>
      </c>
      <c r="C30" s="8">
        <v>77905</v>
      </c>
      <c r="D30" s="8">
        <v>5</v>
      </c>
      <c r="E30" s="17">
        <f t="shared" si="0"/>
        <v>389525</v>
      </c>
      <c r="F30" s="8">
        <f t="shared" si="1"/>
        <v>4674300</v>
      </c>
    </row>
    <row r="31" spans="1:6" ht="26.25" customHeight="1">
      <c r="A31" s="8"/>
      <c r="B31" s="9" t="s">
        <v>14</v>
      </c>
      <c r="C31" s="8"/>
      <c r="D31" s="8">
        <f>SUM(D19:D30)</f>
        <v>19.850000000000001</v>
      </c>
      <c r="E31" s="17">
        <f>SUM(E19:E30)</f>
        <v>1789820.0499999998</v>
      </c>
      <c r="F31" s="17">
        <f t="shared" si="1"/>
        <v>21477840.599999998</v>
      </c>
    </row>
    <row r="32" spans="1:6" ht="33.75" customHeight="1">
      <c r="A32" s="11"/>
      <c r="B32" s="11"/>
      <c r="C32" s="11"/>
      <c r="D32" s="11"/>
      <c r="E32" s="11"/>
    </row>
    <row r="33" spans="1:5" ht="20.25">
      <c r="A33" s="6" t="s">
        <v>15</v>
      </c>
      <c r="B33" s="6"/>
      <c r="C33" s="6"/>
      <c r="D33" s="6"/>
      <c r="E33" s="5"/>
    </row>
    <row r="34" spans="1:5" ht="20.25">
      <c r="A34" s="6" t="s">
        <v>16</v>
      </c>
      <c r="B34" s="12"/>
      <c r="C34" s="12"/>
      <c r="D34" s="5"/>
      <c r="E34" s="6" t="s">
        <v>17</v>
      </c>
    </row>
    <row r="35" spans="1:5" ht="37.5" customHeight="1">
      <c r="A35" s="6"/>
      <c r="B35" s="12"/>
      <c r="C35" s="12"/>
      <c r="D35" s="5"/>
      <c r="E35" s="6"/>
    </row>
    <row r="36" spans="1:5" ht="20.25">
      <c r="A36" s="6" t="s">
        <v>49</v>
      </c>
      <c r="B36" s="12"/>
      <c r="C36" s="12"/>
      <c r="D36" s="5"/>
      <c r="E36" s="6" t="s">
        <v>76</v>
      </c>
    </row>
    <row r="37" spans="1:5" ht="20.25">
      <c r="A37" s="6"/>
      <c r="B37" s="12"/>
      <c r="C37" s="12"/>
      <c r="D37" s="5"/>
      <c r="E37" s="6"/>
    </row>
    <row r="38" spans="1:5" ht="20.25">
      <c r="A38" s="6" t="s">
        <v>15</v>
      </c>
      <c r="B38" s="12"/>
      <c r="C38" s="12"/>
      <c r="D38" s="5"/>
      <c r="E38" s="6"/>
    </row>
    <row r="39" spans="1:5" ht="20.25">
      <c r="A39" s="6" t="s">
        <v>18</v>
      </c>
      <c r="B39" s="12"/>
      <c r="C39" s="12"/>
      <c r="D39" s="5"/>
      <c r="E39" s="6"/>
    </row>
    <row r="40" spans="1:5" ht="20.25">
      <c r="A40" s="6" t="s">
        <v>19</v>
      </c>
      <c r="B40" s="12"/>
      <c r="C40" s="12"/>
      <c r="D40" s="5"/>
      <c r="E40" s="6" t="s">
        <v>20</v>
      </c>
    </row>
    <row r="42" spans="1:5" ht="16.5">
      <c r="E42" s="14"/>
    </row>
    <row r="43" spans="1:5" ht="17.25">
      <c r="E43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D19" sqref="D1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135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108</v>
      </c>
      <c r="F5" s="4"/>
    </row>
    <row r="6" spans="1:6" ht="18.75">
      <c r="A6" s="1"/>
      <c r="B6" s="1"/>
      <c r="C6" s="1"/>
      <c r="E6" s="3" t="s">
        <v>96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2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104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20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5.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7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9" si="0">SUM(C20*D20)</f>
        <v>38952.5</v>
      </c>
      <c r="F20" s="8">
        <f t="shared" ref="F20:F30" si="1">SUM(E20*12)</f>
        <v>467430</v>
      </c>
    </row>
    <row r="21" spans="1:6" ht="24" customHeight="1">
      <c r="A21" s="8">
        <v>3</v>
      </c>
      <c r="B21" s="9" t="s">
        <v>8</v>
      </c>
      <c r="C21" s="8">
        <v>77905</v>
      </c>
      <c r="D21" s="8">
        <v>1</v>
      </c>
      <c r="E21" s="17">
        <f t="shared" si="0"/>
        <v>77905</v>
      </c>
      <c r="F21" s="8">
        <f t="shared" si="1"/>
        <v>934860</v>
      </c>
    </row>
    <row r="22" spans="1:6" ht="24.7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5.5" customHeight="1">
      <c r="A23" s="8">
        <v>5</v>
      </c>
      <c r="B23" s="9" t="s">
        <v>6</v>
      </c>
      <c r="C23" s="8">
        <v>119048</v>
      </c>
      <c r="D23" s="8">
        <v>4.4800000000000004</v>
      </c>
      <c r="E23" s="17">
        <f t="shared" si="0"/>
        <v>533335.04000000004</v>
      </c>
      <c r="F23" s="17">
        <f t="shared" si="1"/>
        <v>6400020.4800000004</v>
      </c>
    </row>
    <row r="24" spans="1:6" ht="27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7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4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2.5" customHeight="1">
      <c r="A27" s="8">
        <v>9</v>
      </c>
      <c r="B27" s="9" t="s">
        <v>12</v>
      </c>
      <c r="C27" s="8">
        <v>77905</v>
      </c>
      <c r="D27" s="8">
        <v>0.5</v>
      </c>
      <c r="E27" s="17">
        <f t="shared" si="0"/>
        <v>38952.5</v>
      </c>
      <c r="F27" s="8">
        <f t="shared" si="1"/>
        <v>467430</v>
      </c>
    </row>
    <row r="28" spans="1:6" ht="24.75" customHeight="1">
      <c r="A28" s="8">
        <v>10</v>
      </c>
      <c r="B28" s="9" t="s">
        <v>13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4.75" customHeight="1">
      <c r="A29" s="8">
        <v>11</v>
      </c>
      <c r="B29" s="9" t="s">
        <v>7</v>
      </c>
      <c r="C29" s="8">
        <v>77905</v>
      </c>
      <c r="D29" s="8">
        <v>4</v>
      </c>
      <c r="E29" s="17">
        <f t="shared" si="0"/>
        <v>311620</v>
      </c>
      <c r="F29" s="8">
        <f t="shared" si="1"/>
        <v>3739440</v>
      </c>
    </row>
    <row r="30" spans="1:6" ht="27" customHeight="1">
      <c r="A30" s="8"/>
      <c r="B30" s="9" t="s">
        <v>14</v>
      </c>
      <c r="C30" s="8"/>
      <c r="D30" s="8">
        <f>SUM(D19:D29)</f>
        <v>16.48</v>
      </c>
      <c r="E30" s="17">
        <f>SUM(E19:E29)</f>
        <v>1481200.04</v>
      </c>
      <c r="F30" s="17">
        <f t="shared" si="1"/>
        <v>17774400.48</v>
      </c>
    </row>
    <row r="31" spans="1:6" ht="30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33.75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77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41"/>
  <sheetViews>
    <sheetView view="pageBreakPreview" zoomScaleSheetLayoutView="100" workbookViewId="0">
      <selection activeCell="D18" sqref="D1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136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87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7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78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17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8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89</v>
      </c>
      <c r="F18" s="7" t="s">
        <v>112</v>
      </c>
    </row>
    <row r="19" spans="1:6" ht="32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34.5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8" si="0">SUM(C20*D20)</f>
        <v>38952.5</v>
      </c>
      <c r="F20" s="8">
        <f t="shared" ref="F20:F28" si="1">SUM(E20*12)</f>
        <v>467430</v>
      </c>
    </row>
    <row r="21" spans="1:6" ht="32.25" customHeight="1">
      <c r="A21" s="8">
        <v>3</v>
      </c>
      <c r="B21" s="9" t="s">
        <v>8</v>
      </c>
      <c r="C21" s="8">
        <v>77905</v>
      </c>
      <c r="D21" s="8">
        <v>0.75</v>
      </c>
      <c r="E21" s="17">
        <f t="shared" si="0"/>
        <v>58428.75</v>
      </c>
      <c r="F21" s="8">
        <f t="shared" si="1"/>
        <v>701145</v>
      </c>
    </row>
    <row r="22" spans="1:6" ht="30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" customHeight="1">
      <c r="A23" s="8">
        <v>5</v>
      </c>
      <c r="B23" s="9" t="s">
        <v>6</v>
      </c>
      <c r="C23" s="8">
        <v>119048</v>
      </c>
      <c r="D23" s="8">
        <v>3.36</v>
      </c>
      <c r="E23" s="17">
        <f t="shared" si="0"/>
        <v>400001.27999999997</v>
      </c>
      <c r="F23" s="17">
        <f t="shared" si="1"/>
        <v>4800015.3599999994</v>
      </c>
    </row>
    <row r="24" spans="1:6" ht="27.75" customHeight="1">
      <c r="A24" s="8">
        <v>6</v>
      </c>
      <c r="B24" s="9" t="s">
        <v>11</v>
      </c>
      <c r="C24" s="8">
        <v>77905</v>
      </c>
      <c r="D24" s="8">
        <v>0.5</v>
      </c>
      <c r="E24" s="17">
        <f t="shared" si="0"/>
        <v>38952.5</v>
      </c>
      <c r="F24" s="8">
        <f t="shared" si="1"/>
        <v>467430</v>
      </c>
    </row>
    <row r="25" spans="1:6" ht="26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5.5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.75" customHeight="1">
      <c r="A27" s="8">
        <v>10</v>
      </c>
      <c r="B27" s="9" t="s">
        <v>21</v>
      </c>
      <c r="C27" s="8">
        <v>77905</v>
      </c>
      <c r="D27" s="8">
        <v>0.5</v>
      </c>
      <c r="E27" s="17">
        <f t="shared" si="0"/>
        <v>38952.5</v>
      </c>
      <c r="F27" s="8">
        <f t="shared" si="1"/>
        <v>467430</v>
      </c>
    </row>
    <row r="28" spans="1:6" ht="24" customHeight="1">
      <c r="A28" s="8">
        <v>11</v>
      </c>
      <c r="B28" s="9" t="s">
        <v>7</v>
      </c>
      <c r="C28" s="8">
        <v>77905</v>
      </c>
      <c r="D28" s="8">
        <v>3</v>
      </c>
      <c r="E28" s="17">
        <f t="shared" si="0"/>
        <v>233715</v>
      </c>
      <c r="F28" s="8">
        <f t="shared" si="1"/>
        <v>2804580</v>
      </c>
    </row>
    <row r="29" spans="1:6" ht="24.75" customHeight="1">
      <c r="A29" s="8"/>
      <c r="B29" s="9" t="s">
        <v>14</v>
      </c>
      <c r="C29" s="8"/>
      <c r="D29" s="8">
        <f>SUM(D19:D28)</f>
        <v>12.61</v>
      </c>
      <c r="E29" s="17">
        <f>SUM(E19:E28)</f>
        <v>1133627.53</v>
      </c>
      <c r="F29" s="17">
        <f>SUM(F19:F28)</f>
        <v>13603530.359999999</v>
      </c>
    </row>
    <row r="30" spans="1:6" ht="27" customHeight="1">
      <c r="A30" s="11"/>
      <c r="B30" s="11"/>
      <c r="C30" s="11"/>
      <c r="D30" s="11"/>
      <c r="E30" s="11"/>
    </row>
    <row r="31" spans="1:6" ht="20.25">
      <c r="A31" s="6" t="s">
        <v>15</v>
      </c>
      <c r="B31" s="6"/>
      <c r="C31" s="6"/>
      <c r="D31" s="6"/>
      <c r="E31" s="5"/>
    </row>
    <row r="32" spans="1:6" ht="20.25">
      <c r="A32" s="6" t="s">
        <v>16</v>
      </c>
      <c r="B32" s="12"/>
      <c r="C32" s="12"/>
      <c r="D32" s="5"/>
      <c r="E32" s="6" t="s">
        <v>17</v>
      </c>
    </row>
    <row r="33" spans="1:5" ht="36.75" customHeight="1">
      <c r="A33" s="6"/>
      <c r="B33" s="12"/>
      <c r="C33" s="12"/>
      <c r="D33" s="5"/>
      <c r="E33" s="6"/>
    </row>
    <row r="34" spans="1:5" ht="20.25">
      <c r="A34" s="6" t="s">
        <v>49</v>
      </c>
      <c r="B34" s="12"/>
      <c r="C34" s="12"/>
      <c r="D34" s="5"/>
      <c r="E34" s="6" t="s">
        <v>79</v>
      </c>
    </row>
    <row r="35" spans="1:5" ht="20.25">
      <c r="A35" s="6"/>
      <c r="B35" s="12"/>
      <c r="C35" s="12"/>
      <c r="D35" s="5"/>
      <c r="E35" s="6"/>
    </row>
    <row r="36" spans="1:5" ht="20.25">
      <c r="A36" s="6" t="s">
        <v>15</v>
      </c>
      <c r="B36" s="12"/>
      <c r="C36" s="12"/>
      <c r="D36" s="5"/>
      <c r="E36" s="6"/>
    </row>
    <row r="37" spans="1:5" ht="20.25">
      <c r="A37" s="6" t="s">
        <v>18</v>
      </c>
      <c r="B37" s="12"/>
      <c r="C37" s="12"/>
      <c r="D37" s="5"/>
      <c r="E37" s="6"/>
    </row>
    <row r="38" spans="1:5" ht="20.25">
      <c r="A38" s="6" t="s">
        <v>19</v>
      </c>
      <c r="B38" s="12"/>
      <c r="C38" s="12"/>
      <c r="D38" s="5"/>
      <c r="E38" s="6" t="s">
        <v>20</v>
      </c>
    </row>
    <row r="40" spans="1:5" ht="16.5">
      <c r="E40" s="14"/>
    </row>
    <row r="41" spans="1:5" ht="17.25">
      <c r="E41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42"/>
  <sheetViews>
    <sheetView tabSelected="1" view="pageBreakPreview" zoomScaleSheetLayoutView="100" workbookViewId="0">
      <selection activeCell="E18" sqref="E1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137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97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81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24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81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31.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30" customHeight="1">
      <c r="A20" s="8">
        <v>2</v>
      </c>
      <c r="B20" s="9" t="s">
        <v>5</v>
      </c>
      <c r="C20" s="8">
        <v>77905</v>
      </c>
      <c r="D20" s="8">
        <v>0.5</v>
      </c>
      <c r="E20" s="17">
        <f t="shared" ref="E20:E29" si="0">SUM(C20*D20)</f>
        <v>38952.5</v>
      </c>
      <c r="F20" s="8">
        <f t="shared" ref="F20:F29" si="1">SUM(E20*12)</f>
        <v>467430</v>
      </c>
    </row>
    <row r="21" spans="1:6" ht="23.25" customHeight="1">
      <c r="A21" s="8">
        <v>3</v>
      </c>
      <c r="B21" s="9" t="s">
        <v>8</v>
      </c>
      <c r="C21" s="8">
        <v>77905</v>
      </c>
      <c r="D21" s="8">
        <v>1.25</v>
      </c>
      <c r="E21" s="17">
        <f t="shared" si="0"/>
        <v>97381.25</v>
      </c>
      <c r="F21" s="8">
        <f t="shared" si="1"/>
        <v>1168575</v>
      </c>
    </row>
    <row r="22" spans="1:6" ht="27.75" customHeight="1">
      <c r="A22" s="8">
        <v>4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6.25" customHeight="1">
      <c r="A23" s="8">
        <v>5</v>
      </c>
      <c r="B23" s="9" t="s">
        <v>6</v>
      </c>
      <c r="C23" s="8">
        <v>119048</v>
      </c>
      <c r="D23" s="8">
        <v>5.6</v>
      </c>
      <c r="E23" s="17">
        <f t="shared" si="0"/>
        <v>666668.79999999993</v>
      </c>
      <c r="F23" s="17">
        <f t="shared" si="1"/>
        <v>8000025.5999999996</v>
      </c>
    </row>
    <row r="24" spans="1:6" ht="26.25" customHeight="1">
      <c r="A24" s="8">
        <v>6</v>
      </c>
      <c r="B24" s="9" t="s">
        <v>11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30.7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0"/>
        <v>77905</v>
      </c>
      <c r="F25" s="8">
        <f t="shared" si="1"/>
        <v>934860</v>
      </c>
    </row>
    <row r="26" spans="1:6" ht="27" customHeight="1">
      <c r="A26" s="8">
        <v>8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7" customHeight="1">
      <c r="A27" s="8">
        <v>9</v>
      </c>
      <c r="B27" s="9" t="s">
        <v>12</v>
      </c>
      <c r="C27" s="8">
        <v>77905</v>
      </c>
      <c r="D27" s="8">
        <v>1</v>
      </c>
      <c r="E27" s="17">
        <f t="shared" si="0"/>
        <v>77905</v>
      </c>
      <c r="F27" s="8">
        <f t="shared" si="1"/>
        <v>934860</v>
      </c>
    </row>
    <row r="28" spans="1:6" ht="27" customHeight="1">
      <c r="A28" s="8">
        <v>10</v>
      </c>
      <c r="B28" s="9" t="s">
        <v>13</v>
      </c>
      <c r="C28" s="8">
        <v>77905</v>
      </c>
      <c r="D28" s="8">
        <v>1</v>
      </c>
      <c r="E28" s="17">
        <f t="shared" si="0"/>
        <v>77905</v>
      </c>
      <c r="F28" s="8">
        <f t="shared" si="1"/>
        <v>934860</v>
      </c>
    </row>
    <row r="29" spans="1:6" ht="29.25" customHeight="1">
      <c r="A29" s="8">
        <v>11</v>
      </c>
      <c r="B29" s="9" t="s">
        <v>7</v>
      </c>
      <c r="C29" s="8">
        <v>77905</v>
      </c>
      <c r="D29" s="8">
        <v>5</v>
      </c>
      <c r="E29" s="17">
        <f t="shared" si="0"/>
        <v>389525</v>
      </c>
      <c r="F29" s="8">
        <f t="shared" si="1"/>
        <v>4674300</v>
      </c>
    </row>
    <row r="30" spans="1:6" ht="30.75" customHeight="1">
      <c r="A30" s="8"/>
      <c r="B30" s="9" t="s">
        <v>14</v>
      </c>
      <c r="C30" s="8"/>
      <c r="D30" s="8">
        <f>SUM(D19:D29)</f>
        <v>19.350000000000001</v>
      </c>
      <c r="E30" s="17">
        <f>SUM(E19:E29)</f>
        <v>1750867.5499999998</v>
      </c>
      <c r="F30" s="17">
        <f>SUM(F19:F29)</f>
        <v>21010410.600000001</v>
      </c>
    </row>
    <row r="31" spans="1:6" ht="33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44.25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80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zoomScaleSheetLayoutView="100" workbookViewId="0">
      <selection activeCell="H12" sqref="H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7.140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116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85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8.2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39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5">
        <v>22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17">
        <f>SUM(E19*12)</f>
        <v>1090920</v>
      </c>
    </row>
    <row r="20" spans="1:6" ht="28.5" customHeight="1">
      <c r="A20" s="8">
        <v>2</v>
      </c>
      <c r="B20" s="9" t="s">
        <v>12</v>
      </c>
      <c r="C20" s="8">
        <v>77905</v>
      </c>
      <c r="D20" s="8">
        <v>1</v>
      </c>
      <c r="E20" s="17">
        <f>SUM(C20*D20)</f>
        <v>77905</v>
      </c>
      <c r="F20" s="17">
        <f t="shared" ref="F20:F31" si="0">SUM(E20*12)</f>
        <v>934860</v>
      </c>
    </row>
    <row r="21" spans="1:6" ht="22.5" customHeight="1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31" si="1">SUM(C21*D21)</f>
        <v>38952.5</v>
      </c>
      <c r="F21" s="17">
        <f t="shared" si="0"/>
        <v>467430</v>
      </c>
    </row>
    <row r="22" spans="1:6" ht="30" customHeight="1">
      <c r="A22" s="8">
        <v>4</v>
      </c>
      <c r="B22" s="9" t="s">
        <v>8</v>
      </c>
      <c r="C22" s="8">
        <v>77905</v>
      </c>
      <c r="D22" s="8">
        <v>1.25</v>
      </c>
      <c r="E22" s="17">
        <f t="shared" si="1"/>
        <v>97381.25</v>
      </c>
      <c r="F22" s="17">
        <f t="shared" si="0"/>
        <v>1168575</v>
      </c>
    </row>
    <row r="23" spans="1:6" ht="28.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17">
        <f t="shared" si="0"/>
        <v>934860</v>
      </c>
    </row>
    <row r="24" spans="1:6" ht="27" customHeight="1">
      <c r="A24" s="8">
        <v>6</v>
      </c>
      <c r="B24" s="9" t="s">
        <v>6</v>
      </c>
      <c r="C24" s="8">
        <v>119048</v>
      </c>
      <c r="D24" s="8">
        <v>5.6</v>
      </c>
      <c r="E24" s="17">
        <f t="shared" si="1"/>
        <v>666668.79999999993</v>
      </c>
      <c r="F24" s="17">
        <f t="shared" si="0"/>
        <v>8000025.5999999996</v>
      </c>
    </row>
    <row r="25" spans="1:6" ht="28.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17">
        <f t="shared" si="0"/>
        <v>934860</v>
      </c>
    </row>
    <row r="26" spans="1:6" ht="27.75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17">
        <f t="shared" si="0"/>
        <v>934860</v>
      </c>
    </row>
    <row r="27" spans="1:6" ht="24.75" customHeight="1">
      <c r="A27" s="8">
        <v>9</v>
      </c>
      <c r="B27" s="9" t="s">
        <v>13</v>
      </c>
      <c r="C27" s="8">
        <v>77905</v>
      </c>
      <c r="D27" s="8">
        <v>1</v>
      </c>
      <c r="E27" s="17">
        <f t="shared" si="1"/>
        <v>77905</v>
      </c>
      <c r="F27" s="17">
        <f t="shared" si="0"/>
        <v>934860</v>
      </c>
    </row>
    <row r="28" spans="1:6" ht="24" customHeight="1">
      <c r="A28" s="8">
        <v>10</v>
      </c>
      <c r="B28" s="9" t="s">
        <v>22</v>
      </c>
      <c r="C28" s="8">
        <v>77905</v>
      </c>
      <c r="D28" s="8">
        <v>1</v>
      </c>
      <c r="E28" s="17">
        <f t="shared" si="1"/>
        <v>77905</v>
      </c>
      <c r="F28" s="17">
        <f t="shared" si="0"/>
        <v>934860</v>
      </c>
    </row>
    <row r="29" spans="1:6" ht="27" customHeight="1">
      <c r="A29" s="8">
        <v>11</v>
      </c>
      <c r="B29" s="9" t="s">
        <v>23</v>
      </c>
      <c r="C29" s="8">
        <v>77905</v>
      </c>
      <c r="D29" s="8">
        <v>0.5</v>
      </c>
      <c r="E29" s="17">
        <f t="shared" si="1"/>
        <v>38952.5</v>
      </c>
      <c r="F29" s="17">
        <f t="shared" si="0"/>
        <v>467430</v>
      </c>
    </row>
    <row r="30" spans="1:6" ht="27" customHeight="1">
      <c r="A30" s="8">
        <v>12</v>
      </c>
      <c r="B30" s="9" t="s">
        <v>21</v>
      </c>
      <c r="C30" s="8">
        <v>77905</v>
      </c>
      <c r="D30" s="8">
        <v>0.5</v>
      </c>
      <c r="E30" s="17">
        <f t="shared" si="1"/>
        <v>38952.5</v>
      </c>
      <c r="F30" s="17">
        <f t="shared" si="0"/>
        <v>467430</v>
      </c>
    </row>
    <row r="31" spans="1:6" ht="28.5" customHeight="1">
      <c r="A31" s="8">
        <v>13</v>
      </c>
      <c r="B31" s="9" t="s">
        <v>7</v>
      </c>
      <c r="C31" s="8">
        <v>77905</v>
      </c>
      <c r="D31" s="8">
        <v>5</v>
      </c>
      <c r="E31" s="17">
        <f t="shared" si="1"/>
        <v>389525</v>
      </c>
      <c r="F31" s="17">
        <f t="shared" si="0"/>
        <v>4674300</v>
      </c>
    </row>
    <row r="32" spans="1:6" ht="28.5" customHeight="1">
      <c r="A32" s="8"/>
      <c r="B32" s="9" t="s">
        <v>14</v>
      </c>
      <c r="C32" s="8"/>
      <c r="D32" s="8">
        <f>SUM(D19:D31)</f>
        <v>20.350000000000001</v>
      </c>
      <c r="E32" s="17">
        <f>SUM(E19:E31)</f>
        <v>1828772.5499999998</v>
      </c>
      <c r="F32" s="17">
        <f>SUM(F19:F31)</f>
        <v>21945270.600000001</v>
      </c>
    </row>
    <row r="33" spans="1:5" ht="36.75" customHeight="1">
      <c r="A33" s="11"/>
      <c r="B33" s="11"/>
      <c r="C33" s="11"/>
      <c r="D33" s="11"/>
      <c r="E33" s="11"/>
    </row>
    <row r="34" spans="1:5" ht="20.25">
      <c r="A34" s="6" t="s">
        <v>15</v>
      </c>
      <c r="B34" s="6"/>
      <c r="C34" s="6"/>
      <c r="D34" s="6"/>
      <c r="E34" s="5"/>
    </row>
    <row r="35" spans="1:5" ht="20.25">
      <c r="A35" s="6" t="s">
        <v>16</v>
      </c>
      <c r="B35" s="12"/>
      <c r="C35" s="12"/>
      <c r="D35" s="5"/>
      <c r="E35" s="6" t="s">
        <v>17</v>
      </c>
    </row>
    <row r="36" spans="1:5" ht="45.75" customHeight="1">
      <c r="A36" s="6"/>
      <c r="B36" s="12"/>
      <c r="C36" s="12"/>
      <c r="D36" s="5"/>
      <c r="E36" s="6"/>
    </row>
    <row r="37" spans="1:5" ht="20.25">
      <c r="A37" s="6" t="s">
        <v>49</v>
      </c>
      <c r="B37" s="12"/>
      <c r="C37" s="12"/>
      <c r="D37" s="5"/>
      <c r="E37" s="6" t="s">
        <v>40</v>
      </c>
    </row>
    <row r="38" spans="1:5" ht="20.25">
      <c r="A38" s="6"/>
      <c r="B38" s="12"/>
      <c r="C38" s="12"/>
      <c r="D38" s="5"/>
      <c r="E38" s="6"/>
    </row>
    <row r="39" spans="1:5" ht="20.25">
      <c r="A39" s="6" t="s">
        <v>15</v>
      </c>
      <c r="B39" s="12"/>
      <c r="C39" s="12"/>
      <c r="D39" s="5"/>
      <c r="E39" s="6"/>
    </row>
    <row r="40" spans="1:5" ht="20.25">
      <c r="A40" s="6" t="s">
        <v>18</v>
      </c>
      <c r="B40" s="12"/>
      <c r="C40" s="12"/>
      <c r="D40" s="5"/>
      <c r="E40" s="6"/>
    </row>
    <row r="41" spans="1:5" ht="20.25">
      <c r="A41" s="6" t="s">
        <v>19</v>
      </c>
      <c r="B41" s="12"/>
      <c r="C41" s="12"/>
      <c r="D41" s="5"/>
      <c r="E41" s="6" t="s">
        <v>20</v>
      </c>
    </row>
    <row r="43" spans="1:5" ht="16.5">
      <c r="E43" s="14"/>
    </row>
    <row r="44" spans="1:5" ht="17.25">
      <c r="E44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A13" sqref="A13:E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117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83</v>
      </c>
      <c r="F6" s="4"/>
    </row>
    <row r="7" spans="1:6" ht="17.25">
      <c r="A7" s="1"/>
      <c r="B7" s="1"/>
      <c r="C7" s="1"/>
      <c r="D7" s="1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28</v>
      </c>
      <c r="B13" s="27"/>
      <c r="C13" s="27"/>
      <c r="D13" s="27"/>
      <c r="E13" s="27"/>
    </row>
    <row r="14" spans="1:6" ht="31.5" customHeight="1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23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20.25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0.25">
      <c r="A20" s="8">
        <v>2</v>
      </c>
      <c r="B20" s="9" t="s">
        <v>12</v>
      </c>
      <c r="C20" s="8">
        <v>77905</v>
      </c>
      <c r="D20" s="8">
        <v>1</v>
      </c>
      <c r="E20" s="17">
        <f>SUM(C20*D20)</f>
        <v>77905</v>
      </c>
      <c r="F20" s="8">
        <f t="shared" ref="F20:F29" si="0">SUM(E20*12)</f>
        <v>934860</v>
      </c>
    </row>
    <row r="21" spans="1:6" ht="20.25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29" si="1">SUM(C21*D21)</f>
        <v>38952.5</v>
      </c>
      <c r="F21" s="8">
        <f t="shared" si="0"/>
        <v>467430</v>
      </c>
    </row>
    <row r="22" spans="1:6" ht="20.25">
      <c r="A22" s="8">
        <v>4</v>
      </c>
      <c r="B22" s="9" t="s">
        <v>8</v>
      </c>
      <c r="C22" s="8">
        <v>77905</v>
      </c>
      <c r="D22" s="8">
        <v>1.25</v>
      </c>
      <c r="E22" s="17">
        <f t="shared" si="1"/>
        <v>97381.25</v>
      </c>
      <c r="F22" s="8">
        <f t="shared" si="0"/>
        <v>1168575</v>
      </c>
    </row>
    <row r="23" spans="1:6" ht="20.25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0.25">
      <c r="A24" s="8">
        <v>6</v>
      </c>
      <c r="B24" s="9" t="s">
        <v>6</v>
      </c>
      <c r="C24" s="8">
        <v>119048</v>
      </c>
      <c r="D24" s="8">
        <v>5.6</v>
      </c>
      <c r="E24" s="17">
        <f t="shared" si="1"/>
        <v>666668.79999999993</v>
      </c>
      <c r="F24" s="17">
        <f t="shared" si="0"/>
        <v>8000025.5999999996</v>
      </c>
    </row>
    <row r="25" spans="1:6" ht="20.25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0.25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0.25">
      <c r="A27" s="8">
        <v>9</v>
      </c>
      <c r="B27" s="9" t="s">
        <v>22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0.25">
      <c r="A28" s="8">
        <v>10</v>
      </c>
      <c r="B28" s="9" t="s">
        <v>23</v>
      </c>
      <c r="C28" s="8">
        <v>77905</v>
      </c>
      <c r="D28" s="8">
        <v>0.5</v>
      </c>
      <c r="E28" s="17">
        <f t="shared" si="1"/>
        <v>38952.5</v>
      </c>
      <c r="F28" s="8">
        <f t="shared" si="0"/>
        <v>467430</v>
      </c>
    </row>
    <row r="29" spans="1:6" ht="20.25">
      <c r="A29" s="8">
        <v>10</v>
      </c>
      <c r="B29" s="9" t="s">
        <v>7</v>
      </c>
      <c r="C29" s="8">
        <v>77905</v>
      </c>
      <c r="D29" s="8">
        <v>5</v>
      </c>
      <c r="E29" s="17">
        <f t="shared" si="1"/>
        <v>389525</v>
      </c>
      <c r="F29" s="8">
        <f t="shared" si="0"/>
        <v>4674300</v>
      </c>
    </row>
    <row r="30" spans="1:6" ht="20.25">
      <c r="A30" s="8"/>
      <c r="B30" s="9" t="s">
        <v>14</v>
      </c>
      <c r="C30" s="8"/>
      <c r="D30" s="8">
        <f>SUM(D19:D29)</f>
        <v>18.850000000000001</v>
      </c>
      <c r="E30" s="17">
        <f>SUM(E19:E29)</f>
        <v>1711915.0499999998</v>
      </c>
      <c r="F30" s="17">
        <f>SUM(F19:F29)</f>
        <v>20542980.600000001</v>
      </c>
    </row>
    <row r="31" spans="1:6" ht="41.25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39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41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H11" sqref="H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118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102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0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42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28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24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9.25" customHeight="1">
      <c r="A20" s="8">
        <v>2</v>
      </c>
      <c r="B20" s="9" t="s">
        <v>12</v>
      </c>
      <c r="C20" s="8">
        <v>77905</v>
      </c>
      <c r="D20" s="8">
        <v>1</v>
      </c>
      <c r="E20" s="17">
        <f>SUM(C20*D20)</f>
        <v>77905</v>
      </c>
      <c r="F20" s="8">
        <f t="shared" ref="F20:F30" si="0">SUM(E20*12)</f>
        <v>934860</v>
      </c>
    </row>
    <row r="21" spans="1:6" ht="24" customHeight="1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29" si="1">SUM(C21*D21)</f>
        <v>38952.5</v>
      </c>
      <c r="F21" s="8">
        <f t="shared" si="0"/>
        <v>467430</v>
      </c>
    </row>
    <row r="22" spans="1:6" ht="26.25" customHeight="1">
      <c r="A22" s="8">
        <v>4</v>
      </c>
      <c r="B22" s="9" t="s">
        <v>8</v>
      </c>
      <c r="C22" s="8">
        <v>77905</v>
      </c>
      <c r="D22" s="8">
        <v>1.5</v>
      </c>
      <c r="E22" s="17">
        <f t="shared" si="1"/>
        <v>116857.5</v>
      </c>
      <c r="F22" s="8">
        <f t="shared" si="0"/>
        <v>1402290</v>
      </c>
    </row>
    <row r="23" spans="1:6" ht="24.7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3.25" customHeight="1">
      <c r="A24" s="8">
        <v>6</v>
      </c>
      <c r="B24" s="9" t="s">
        <v>6</v>
      </c>
      <c r="C24" s="8">
        <v>119048</v>
      </c>
      <c r="D24" s="8">
        <v>6.72</v>
      </c>
      <c r="E24" s="17">
        <f t="shared" si="1"/>
        <v>800002.55999999994</v>
      </c>
      <c r="F24" s="17">
        <f t="shared" si="0"/>
        <v>9600030.7199999988</v>
      </c>
    </row>
    <row r="25" spans="1:6" ht="27.7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4.75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5.5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7.75" customHeight="1">
      <c r="A28" s="8">
        <v>10</v>
      </c>
      <c r="B28" s="9" t="s">
        <v>23</v>
      </c>
      <c r="C28" s="8">
        <v>77905</v>
      </c>
      <c r="D28" s="8">
        <v>0.5</v>
      </c>
      <c r="E28" s="17">
        <f t="shared" si="1"/>
        <v>38952.5</v>
      </c>
      <c r="F28" s="8">
        <f t="shared" si="0"/>
        <v>467430</v>
      </c>
    </row>
    <row r="29" spans="1:6" ht="32.25" customHeight="1">
      <c r="A29" s="8">
        <v>11</v>
      </c>
      <c r="B29" s="9" t="s">
        <v>7</v>
      </c>
      <c r="C29" s="8">
        <v>77905</v>
      </c>
      <c r="D29" s="8">
        <v>6</v>
      </c>
      <c r="E29" s="17">
        <f t="shared" si="1"/>
        <v>467430</v>
      </c>
      <c r="F29" s="8">
        <f t="shared" si="0"/>
        <v>5609160</v>
      </c>
    </row>
    <row r="30" spans="1:6" ht="29.25" customHeight="1">
      <c r="A30" s="8"/>
      <c r="B30" s="9" t="s">
        <v>14</v>
      </c>
      <c r="C30" s="8"/>
      <c r="D30" s="8">
        <f>SUM(D19:D29)</f>
        <v>21.22</v>
      </c>
      <c r="E30" s="17">
        <f>SUM(E19:E29)</f>
        <v>1942630.06</v>
      </c>
      <c r="F30" s="17">
        <f t="shared" si="0"/>
        <v>23311560.719999999</v>
      </c>
    </row>
    <row r="31" spans="1:6" ht="43.5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43.5" customHeight="1">
      <c r="A34" s="6"/>
      <c r="B34" s="12"/>
      <c r="C34" s="12"/>
      <c r="D34" s="5"/>
      <c r="E34" s="6"/>
    </row>
    <row r="35" spans="1:5" ht="20.25">
      <c r="A35" s="6" t="s">
        <v>49</v>
      </c>
      <c r="B35" s="12"/>
      <c r="C35" s="12"/>
      <c r="D35" s="5"/>
      <c r="E35" s="6" t="s">
        <v>43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G13" sqref="G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119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92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2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44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82</v>
      </c>
      <c r="C15" s="16">
        <v>28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89</v>
      </c>
      <c r="F18" s="7" t="s">
        <v>112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7.75" customHeight="1">
      <c r="A20" s="8">
        <v>2</v>
      </c>
      <c r="B20" s="9" t="s">
        <v>12</v>
      </c>
      <c r="C20" s="8">
        <v>77905</v>
      </c>
      <c r="D20" s="8">
        <v>1</v>
      </c>
      <c r="E20" s="17">
        <f>SUM(C20*D20)</f>
        <v>77905</v>
      </c>
      <c r="F20" s="8">
        <f t="shared" ref="F20:F31" si="0">SUM(E20*12)</f>
        <v>934860</v>
      </c>
    </row>
    <row r="21" spans="1:6" ht="20.25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30" si="1">SUM(C21*D21)</f>
        <v>38952.5</v>
      </c>
      <c r="F21" s="8">
        <f t="shared" si="0"/>
        <v>467430</v>
      </c>
    </row>
    <row r="22" spans="1:6" ht="27.75" customHeight="1">
      <c r="A22" s="8">
        <v>4</v>
      </c>
      <c r="B22" s="9" t="s">
        <v>8</v>
      </c>
      <c r="C22" s="8">
        <v>77905</v>
      </c>
      <c r="D22" s="8">
        <v>1.5</v>
      </c>
      <c r="E22" s="17">
        <f t="shared" si="1"/>
        <v>116857.5</v>
      </c>
      <c r="F22" s="8">
        <f t="shared" si="0"/>
        <v>1402290</v>
      </c>
    </row>
    <row r="23" spans="1:6" ht="24.7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2.5" customHeight="1">
      <c r="A24" s="8">
        <v>6</v>
      </c>
      <c r="B24" s="9" t="s">
        <v>6</v>
      </c>
      <c r="C24" s="8">
        <v>119048</v>
      </c>
      <c r="D24" s="8">
        <v>6.72</v>
      </c>
      <c r="E24" s="17">
        <f t="shared" si="1"/>
        <v>800002.55999999994</v>
      </c>
      <c r="F24" s="17">
        <f t="shared" si="0"/>
        <v>9600030.7199999988</v>
      </c>
    </row>
    <row r="25" spans="1:6" ht="24.7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4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3.25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4" customHeight="1">
      <c r="A28" s="8">
        <v>10</v>
      </c>
      <c r="B28" s="9" t="s">
        <v>21</v>
      </c>
      <c r="C28" s="8">
        <v>77905</v>
      </c>
      <c r="D28" s="8">
        <v>1</v>
      </c>
      <c r="E28" s="17">
        <f t="shared" si="1"/>
        <v>77905</v>
      </c>
      <c r="F28" s="8">
        <f t="shared" si="0"/>
        <v>934860</v>
      </c>
    </row>
    <row r="29" spans="1:6" ht="23.25" customHeight="1">
      <c r="A29" s="8">
        <v>11</v>
      </c>
      <c r="B29" s="9" t="s">
        <v>13</v>
      </c>
      <c r="C29" s="8">
        <v>77905</v>
      </c>
      <c r="D29" s="8">
        <v>1</v>
      </c>
      <c r="E29" s="17">
        <f t="shared" si="1"/>
        <v>77905</v>
      </c>
      <c r="F29" s="8">
        <f t="shared" si="0"/>
        <v>934860</v>
      </c>
    </row>
    <row r="30" spans="1:6" ht="25.5" customHeight="1">
      <c r="A30" s="8">
        <v>12</v>
      </c>
      <c r="B30" s="9" t="s">
        <v>7</v>
      </c>
      <c r="C30" s="8">
        <v>77905</v>
      </c>
      <c r="D30" s="8">
        <v>6</v>
      </c>
      <c r="E30" s="17">
        <f t="shared" si="1"/>
        <v>467430</v>
      </c>
      <c r="F30" s="8">
        <f t="shared" si="0"/>
        <v>5609160</v>
      </c>
    </row>
    <row r="31" spans="1:6" ht="27.75" customHeight="1">
      <c r="A31" s="8"/>
      <c r="B31" s="9" t="s">
        <v>14</v>
      </c>
      <c r="C31" s="8"/>
      <c r="D31" s="8">
        <f>SUM(D19:D30)</f>
        <v>22.72</v>
      </c>
      <c r="E31" s="17">
        <f>SUM(E19:E30)</f>
        <v>2059487.56</v>
      </c>
      <c r="F31" s="17">
        <f t="shared" si="0"/>
        <v>24713850.719999999</v>
      </c>
    </row>
    <row r="32" spans="1:6" ht="33.75" customHeight="1">
      <c r="A32" s="11"/>
      <c r="B32" s="11"/>
      <c r="C32" s="11"/>
      <c r="D32" s="11"/>
      <c r="E32" s="11"/>
    </row>
    <row r="33" spans="1:5" ht="20.25">
      <c r="A33" s="6" t="s">
        <v>15</v>
      </c>
      <c r="B33" s="6"/>
      <c r="C33" s="6"/>
      <c r="D33" s="6"/>
      <c r="E33" s="5"/>
    </row>
    <row r="34" spans="1:5" ht="20.25">
      <c r="A34" s="6" t="s">
        <v>16</v>
      </c>
      <c r="B34" s="12"/>
      <c r="C34" s="12"/>
      <c r="D34" s="5"/>
      <c r="E34" s="6" t="s">
        <v>17</v>
      </c>
    </row>
    <row r="35" spans="1:5" ht="40.5" customHeight="1">
      <c r="A35" s="6"/>
      <c r="B35" s="12"/>
      <c r="C35" s="12"/>
      <c r="D35" s="5"/>
      <c r="E35" s="6"/>
    </row>
    <row r="36" spans="1:5" ht="20.25">
      <c r="A36" s="6" t="s">
        <v>49</v>
      </c>
      <c r="B36" s="12"/>
      <c r="C36" s="12"/>
      <c r="D36" s="5"/>
      <c r="E36" s="6" t="s">
        <v>45</v>
      </c>
    </row>
    <row r="37" spans="1:5" ht="20.25">
      <c r="A37" s="6"/>
      <c r="B37" s="12"/>
      <c r="C37" s="12"/>
      <c r="D37" s="5"/>
      <c r="E37" s="6"/>
    </row>
    <row r="38" spans="1:5" ht="20.25">
      <c r="A38" s="6" t="s">
        <v>15</v>
      </c>
      <c r="B38" s="12"/>
      <c r="C38" s="12"/>
      <c r="D38" s="5"/>
      <c r="E38" s="6"/>
    </row>
    <row r="39" spans="1:5" ht="20.25">
      <c r="A39" s="6" t="s">
        <v>18</v>
      </c>
      <c r="B39" s="12"/>
      <c r="C39" s="12"/>
      <c r="D39" s="5"/>
      <c r="E39" s="6"/>
    </row>
    <row r="40" spans="1:5" ht="20.25">
      <c r="A40" s="6" t="s">
        <v>19</v>
      </c>
      <c r="B40" s="12"/>
      <c r="C40" s="12"/>
      <c r="D40" s="5"/>
      <c r="E40" s="6" t="s">
        <v>20</v>
      </c>
    </row>
    <row r="42" spans="1:5" ht="16.5">
      <c r="E42" s="14"/>
    </row>
    <row r="43" spans="1:5" ht="17.25">
      <c r="E43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0"/>
  <sheetViews>
    <sheetView view="pageBreakPreview" topLeftCell="B1" zoomScaleSheetLayoutView="100" workbookViewId="0">
      <selection activeCell="H12" sqref="H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3.1406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120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101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41.2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46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15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4.75" customHeight="1">
      <c r="A20" s="8">
        <v>3</v>
      </c>
      <c r="B20" s="9" t="s">
        <v>5</v>
      </c>
      <c r="C20" s="8">
        <v>77905</v>
      </c>
      <c r="D20" s="8">
        <v>0.5</v>
      </c>
      <c r="E20" s="17">
        <f t="shared" ref="E20:E27" si="0">SUM(C20*D20)</f>
        <v>38952.5</v>
      </c>
      <c r="F20" s="8">
        <f t="shared" ref="F20:F28" si="1">SUM(E20*12)</f>
        <v>467430</v>
      </c>
    </row>
    <row r="21" spans="1:6" ht="27" customHeight="1">
      <c r="A21" s="8">
        <v>4</v>
      </c>
      <c r="B21" s="9" t="s">
        <v>8</v>
      </c>
      <c r="C21" s="8">
        <v>77905</v>
      </c>
      <c r="D21" s="8">
        <v>0.75</v>
      </c>
      <c r="E21" s="17">
        <f t="shared" si="0"/>
        <v>58428.75</v>
      </c>
      <c r="F21" s="8">
        <f t="shared" si="1"/>
        <v>701145</v>
      </c>
    </row>
    <row r="22" spans="1:6" ht="23.25" customHeight="1">
      <c r="A22" s="8">
        <v>5</v>
      </c>
      <c r="B22" s="9" t="s">
        <v>9</v>
      </c>
      <c r="C22" s="8">
        <v>77905</v>
      </c>
      <c r="D22" s="8">
        <v>1</v>
      </c>
      <c r="E22" s="17">
        <f t="shared" si="0"/>
        <v>77905</v>
      </c>
      <c r="F22" s="8">
        <f t="shared" si="1"/>
        <v>934860</v>
      </c>
    </row>
    <row r="23" spans="1:6" ht="24.75" customHeight="1">
      <c r="A23" s="8">
        <v>6</v>
      </c>
      <c r="B23" s="9" t="s">
        <v>6</v>
      </c>
      <c r="C23" s="8">
        <v>119048</v>
      </c>
      <c r="D23" s="8">
        <v>3.36</v>
      </c>
      <c r="E23" s="17">
        <f t="shared" si="0"/>
        <v>400001.27999999997</v>
      </c>
      <c r="F23" s="17">
        <f t="shared" si="1"/>
        <v>4800015.3599999994</v>
      </c>
    </row>
    <row r="24" spans="1:6" ht="24.75" customHeight="1">
      <c r="A24" s="8">
        <v>7</v>
      </c>
      <c r="B24" s="9" t="s">
        <v>10</v>
      </c>
      <c r="C24" s="8">
        <v>77905</v>
      </c>
      <c r="D24" s="8">
        <v>1</v>
      </c>
      <c r="E24" s="17">
        <f t="shared" si="0"/>
        <v>77905</v>
      </c>
      <c r="F24" s="8">
        <f t="shared" si="1"/>
        <v>934860</v>
      </c>
    </row>
    <row r="25" spans="1:6" ht="24.75" customHeight="1">
      <c r="A25" s="8">
        <v>8</v>
      </c>
      <c r="B25" s="9" t="s">
        <v>11</v>
      </c>
      <c r="C25" s="8">
        <v>77905</v>
      </c>
      <c r="D25" s="8">
        <v>0.5</v>
      </c>
      <c r="E25" s="17">
        <f t="shared" si="0"/>
        <v>38952.5</v>
      </c>
      <c r="F25" s="8">
        <f t="shared" si="1"/>
        <v>467430</v>
      </c>
    </row>
    <row r="26" spans="1:6" ht="24" customHeight="1">
      <c r="A26" s="8">
        <v>9</v>
      </c>
      <c r="B26" s="9" t="s">
        <v>22</v>
      </c>
      <c r="C26" s="8">
        <v>77905</v>
      </c>
      <c r="D26" s="8">
        <v>1</v>
      </c>
      <c r="E26" s="17">
        <f t="shared" si="0"/>
        <v>77905</v>
      </c>
      <c r="F26" s="8">
        <f t="shared" si="1"/>
        <v>934860</v>
      </c>
    </row>
    <row r="27" spans="1:6" ht="24" customHeight="1">
      <c r="A27" s="8">
        <v>10</v>
      </c>
      <c r="B27" s="9" t="s">
        <v>7</v>
      </c>
      <c r="C27" s="8">
        <v>77905</v>
      </c>
      <c r="D27" s="8">
        <v>3</v>
      </c>
      <c r="E27" s="17">
        <f t="shared" si="0"/>
        <v>233715</v>
      </c>
      <c r="F27" s="8">
        <f t="shared" si="1"/>
        <v>2804580</v>
      </c>
    </row>
    <row r="28" spans="1:6" ht="27" customHeight="1">
      <c r="A28" s="8"/>
      <c r="B28" s="9" t="s">
        <v>14</v>
      </c>
      <c r="C28" s="8"/>
      <c r="D28" s="8">
        <f>SUM(D19:D27)</f>
        <v>12.11</v>
      </c>
      <c r="E28" s="17">
        <f>SUM(E19:E27)</f>
        <v>1094675.03</v>
      </c>
      <c r="F28" s="17">
        <f t="shared" si="1"/>
        <v>13136100.359999999</v>
      </c>
    </row>
    <row r="29" spans="1:6" ht="38.25" customHeight="1">
      <c r="A29" s="11"/>
      <c r="B29" s="11"/>
      <c r="C29" s="11"/>
      <c r="D29" s="11"/>
      <c r="E29" s="11"/>
    </row>
    <row r="30" spans="1:6" ht="20.25">
      <c r="A30" s="6" t="s">
        <v>15</v>
      </c>
      <c r="B30" s="6"/>
      <c r="C30" s="6"/>
      <c r="D30" s="6"/>
      <c r="E30" s="5"/>
    </row>
    <row r="31" spans="1:6" ht="20.25">
      <c r="A31" s="6" t="s">
        <v>16</v>
      </c>
      <c r="B31" s="12"/>
      <c r="C31" s="12"/>
      <c r="D31" s="5"/>
      <c r="E31" s="6" t="s">
        <v>17</v>
      </c>
    </row>
    <row r="32" spans="1:6" ht="39" customHeight="1">
      <c r="A32" s="6"/>
      <c r="B32" s="12"/>
      <c r="C32" s="12"/>
      <c r="D32" s="5"/>
      <c r="E32" s="6"/>
    </row>
    <row r="33" spans="1:5" ht="20.25">
      <c r="A33" s="6" t="s">
        <v>49</v>
      </c>
      <c r="B33" s="12"/>
      <c r="C33" s="12"/>
      <c r="D33" s="5"/>
      <c r="E33" s="6" t="s">
        <v>47</v>
      </c>
    </row>
    <row r="34" spans="1:5" ht="20.25">
      <c r="A34" s="6"/>
      <c r="B34" s="12"/>
      <c r="C34" s="12"/>
      <c r="D34" s="5"/>
      <c r="E34" s="6"/>
    </row>
    <row r="35" spans="1:5" ht="20.25">
      <c r="A35" s="6" t="s">
        <v>15</v>
      </c>
      <c r="B35" s="12"/>
      <c r="C35" s="12"/>
      <c r="D35" s="5"/>
      <c r="E35" s="6"/>
    </row>
    <row r="36" spans="1:5" ht="20.25">
      <c r="A36" s="6" t="s">
        <v>18</v>
      </c>
      <c r="B36" s="12"/>
      <c r="C36" s="12"/>
      <c r="D36" s="5"/>
      <c r="E36" s="6"/>
    </row>
    <row r="37" spans="1:5" ht="20.25">
      <c r="A37" s="6" t="s">
        <v>19</v>
      </c>
      <c r="B37" s="12"/>
      <c r="C37" s="12"/>
      <c r="D37" s="5"/>
      <c r="E37" s="6" t="s">
        <v>20</v>
      </c>
    </row>
    <row r="39" spans="1:5" ht="16.5">
      <c r="E39" s="14"/>
    </row>
    <row r="40" spans="1:5" ht="17.25">
      <c r="E40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2"/>
  <sheetViews>
    <sheetView view="pageBreakPreview" zoomScaleSheetLayoutView="100" workbookViewId="0">
      <selection activeCell="H13" sqref="H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121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96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7.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48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21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E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84</v>
      </c>
      <c r="F18" s="7" t="s">
        <v>111</v>
      </c>
    </row>
    <row r="19" spans="1:6" ht="26.2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SUM(E18:E19*12)</f>
        <v>1090920</v>
      </c>
    </row>
    <row r="20" spans="1:6" ht="26.25" customHeight="1">
      <c r="A20" s="8">
        <v>2</v>
      </c>
      <c r="B20" s="9" t="s">
        <v>12</v>
      </c>
      <c r="C20" s="8">
        <v>77905</v>
      </c>
      <c r="D20" s="8">
        <v>0.5</v>
      </c>
      <c r="E20" s="17">
        <f>SUM(C20*D20)</f>
        <v>38952.5</v>
      </c>
      <c r="F20" s="8">
        <f t="shared" ref="F20:F30" si="0">SUM(E19:E20*12)</f>
        <v>467430</v>
      </c>
    </row>
    <row r="21" spans="1:6" ht="20.25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29" si="1">SUM(C21*D21)</f>
        <v>38952.5</v>
      </c>
      <c r="F21" s="8">
        <f t="shared" si="0"/>
        <v>467430</v>
      </c>
    </row>
    <row r="22" spans="1:6" ht="25.5" customHeight="1">
      <c r="A22" s="8">
        <v>4</v>
      </c>
      <c r="B22" s="9" t="s">
        <v>8</v>
      </c>
      <c r="C22" s="8">
        <v>77905</v>
      </c>
      <c r="D22" s="8">
        <v>1</v>
      </c>
      <c r="E22" s="17">
        <f t="shared" si="1"/>
        <v>77905</v>
      </c>
      <c r="F22" s="8">
        <f t="shared" si="0"/>
        <v>934860</v>
      </c>
    </row>
    <row r="23" spans="1:6" ht="27.7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4" customHeight="1">
      <c r="A24" s="8">
        <v>6</v>
      </c>
      <c r="B24" s="9" t="s">
        <v>6</v>
      </c>
      <c r="C24" s="8">
        <v>119048</v>
      </c>
      <c r="D24" s="8">
        <v>4.4800000000000004</v>
      </c>
      <c r="E24" s="17">
        <f t="shared" si="1"/>
        <v>533335.04000000004</v>
      </c>
      <c r="F24" s="17">
        <f t="shared" si="0"/>
        <v>6400020.4800000004</v>
      </c>
    </row>
    <row r="25" spans="1:6" ht="26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6.25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7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4.75" customHeight="1">
      <c r="A28" s="8">
        <v>10</v>
      </c>
      <c r="B28" s="9" t="s">
        <v>23</v>
      </c>
      <c r="C28" s="8">
        <v>77905</v>
      </c>
      <c r="D28" s="8">
        <v>0.5</v>
      </c>
      <c r="E28" s="17">
        <f t="shared" si="1"/>
        <v>38952.5</v>
      </c>
      <c r="F28" s="8">
        <f t="shared" si="0"/>
        <v>467430</v>
      </c>
    </row>
    <row r="29" spans="1:6" ht="27" customHeight="1">
      <c r="A29" s="8">
        <v>11</v>
      </c>
      <c r="B29" s="9" t="s">
        <v>7</v>
      </c>
      <c r="C29" s="8">
        <v>77905</v>
      </c>
      <c r="D29" s="8">
        <v>4</v>
      </c>
      <c r="E29" s="17">
        <f t="shared" si="1"/>
        <v>311620</v>
      </c>
      <c r="F29" s="8">
        <f t="shared" si="0"/>
        <v>3739440</v>
      </c>
    </row>
    <row r="30" spans="1:6" ht="31.5" customHeight="1">
      <c r="A30" s="8"/>
      <c r="B30" s="9" t="s">
        <v>14</v>
      </c>
      <c r="C30" s="8"/>
      <c r="D30" s="8">
        <f>SUM(D19:D29)</f>
        <v>15.98</v>
      </c>
      <c r="E30" s="17">
        <f>SUM(E19:E29)</f>
        <v>1442247.54</v>
      </c>
      <c r="F30" s="17">
        <f t="shared" si="0"/>
        <v>17306970.48</v>
      </c>
    </row>
    <row r="31" spans="1:6" ht="31.5" customHeight="1">
      <c r="A31" s="11"/>
      <c r="B31" s="11"/>
      <c r="C31" s="11"/>
      <c r="D31" s="11"/>
      <c r="E31" s="11"/>
    </row>
    <row r="32" spans="1:6" ht="20.25">
      <c r="A32" s="6" t="s">
        <v>15</v>
      </c>
      <c r="B32" s="6"/>
      <c r="C32" s="6"/>
      <c r="D32" s="6"/>
      <c r="E32" s="5"/>
    </row>
    <row r="33" spans="1:5" ht="20.25">
      <c r="A33" s="6" t="s">
        <v>16</v>
      </c>
      <c r="B33" s="12"/>
      <c r="C33" s="12"/>
      <c r="D33" s="5"/>
      <c r="E33" s="6" t="s">
        <v>17</v>
      </c>
    </row>
    <row r="34" spans="1:5" ht="43.5" customHeight="1">
      <c r="A34" s="6"/>
      <c r="B34" s="12"/>
      <c r="C34" s="12"/>
      <c r="D34" s="5"/>
      <c r="E34" s="6"/>
    </row>
    <row r="35" spans="1:5" ht="20.25">
      <c r="A35" s="6" t="s">
        <v>50</v>
      </c>
      <c r="B35" s="12"/>
      <c r="C35" s="12"/>
      <c r="D35" s="5"/>
      <c r="E35" s="6" t="s">
        <v>51</v>
      </c>
    </row>
    <row r="36" spans="1:5" ht="20.25">
      <c r="A36" s="6"/>
      <c r="B36" s="12"/>
      <c r="C36" s="12"/>
      <c r="D36" s="5"/>
      <c r="E36" s="6"/>
    </row>
    <row r="37" spans="1:5" ht="20.25">
      <c r="A37" s="6" t="s">
        <v>15</v>
      </c>
      <c r="B37" s="12"/>
      <c r="C37" s="12"/>
      <c r="D37" s="5"/>
      <c r="E37" s="6"/>
    </row>
    <row r="38" spans="1:5" ht="20.25">
      <c r="A38" s="6" t="s">
        <v>18</v>
      </c>
      <c r="B38" s="12"/>
      <c r="C38" s="12"/>
      <c r="D38" s="5"/>
      <c r="E38" s="6"/>
    </row>
    <row r="39" spans="1:5" ht="20.25">
      <c r="A39" s="6" t="s">
        <v>19</v>
      </c>
      <c r="B39" s="12"/>
      <c r="C39" s="12"/>
      <c r="D39" s="5"/>
      <c r="E39" s="6" t="s">
        <v>20</v>
      </c>
    </row>
    <row r="41" spans="1:5" ht="16.5">
      <c r="E41" s="14"/>
    </row>
    <row r="42" spans="1:5" ht="17.25">
      <c r="E42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I10" sqref="I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</cols>
  <sheetData>
    <row r="1" spans="1:6" ht="17.25">
      <c r="A1" s="1"/>
      <c r="B1" s="1"/>
      <c r="C1" s="1"/>
      <c r="D1" s="1"/>
      <c r="E1" s="2"/>
    </row>
    <row r="2" spans="1:6" ht="18.75">
      <c r="A2" s="1"/>
      <c r="B2" s="1"/>
      <c r="C2" s="1"/>
      <c r="E2" s="3" t="s">
        <v>122</v>
      </c>
      <c r="F2" s="4"/>
    </row>
    <row r="3" spans="1:6" ht="18.75">
      <c r="A3" s="1"/>
      <c r="B3" s="1"/>
      <c r="C3" s="1"/>
      <c r="E3" s="3" t="s">
        <v>0</v>
      </c>
      <c r="F3" s="4"/>
    </row>
    <row r="4" spans="1:6" ht="18.75">
      <c r="A4" s="1"/>
      <c r="B4" s="1"/>
      <c r="C4" s="1"/>
      <c r="E4" s="3" t="s">
        <v>1</v>
      </c>
      <c r="F4" s="4"/>
    </row>
    <row r="5" spans="1:6" ht="18.75">
      <c r="A5" s="1"/>
      <c r="B5" s="1"/>
      <c r="C5" s="1"/>
      <c r="E5" s="3" t="s">
        <v>109</v>
      </c>
      <c r="F5" s="4"/>
    </row>
    <row r="6" spans="1:6" ht="18.75">
      <c r="A6" s="1"/>
      <c r="B6" s="1"/>
      <c r="C6" s="1"/>
      <c r="E6" s="3" t="s">
        <v>98</v>
      </c>
      <c r="F6" s="4"/>
    </row>
    <row r="7" spans="1:6" ht="17.25">
      <c r="A7" s="1"/>
      <c r="B7" s="1"/>
      <c r="C7" s="1"/>
      <c r="D7" s="1"/>
      <c r="E7" s="2"/>
    </row>
    <row r="8" spans="1:6" ht="17.25">
      <c r="A8" s="1"/>
      <c r="B8" s="1"/>
      <c r="C8" s="1"/>
      <c r="D8" s="1"/>
      <c r="E8" s="2"/>
    </row>
    <row r="9" spans="1:6" ht="17.25">
      <c r="A9" s="1"/>
      <c r="B9" s="1"/>
      <c r="C9" s="1"/>
      <c r="D9" s="1"/>
      <c r="E9" s="2"/>
    </row>
    <row r="10" spans="1:6" ht="39.75" customHeight="1">
      <c r="A10" s="25" t="s">
        <v>2</v>
      </c>
      <c r="B10" s="25"/>
      <c r="C10" s="25"/>
      <c r="D10" s="25"/>
      <c r="E10" s="25"/>
    </row>
    <row r="11" spans="1:6" ht="20.25">
      <c r="A11" s="26" t="s">
        <v>33</v>
      </c>
      <c r="B11" s="26"/>
      <c r="C11" s="26"/>
      <c r="D11" s="26"/>
      <c r="E11" s="26"/>
    </row>
    <row r="12" spans="1:6" ht="20.25">
      <c r="A12" s="26"/>
      <c r="B12" s="26"/>
      <c r="C12" s="26"/>
      <c r="D12" s="26"/>
      <c r="E12" s="26"/>
    </row>
    <row r="13" spans="1:6" ht="20.25">
      <c r="A13" s="27" t="s">
        <v>52</v>
      </c>
      <c r="B13" s="27"/>
      <c r="C13" s="27"/>
      <c r="D13" s="27"/>
      <c r="E13" s="27"/>
    </row>
    <row r="14" spans="1:6" ht="20.25">
      <c r="A14" s="23"/>
      <c r="B14" s="23"/>
      <c r="C14" s="13" t="s">
        <v>34</v>
      </c>
      <c r="D14" s="23"/>
      <c r="E14" s="23"/>
    </row>
    <row r="15" spans="1:6" ht="20.25">
      <c r="A15" s="5"/>
      <c r="B15" s="6" t="s">
        <v>86</v>
      </c>
      <c r="C15" s="16">
        <v>21</v>
      </c>
      <c r="D15" s="5"/>
      <c r="E15" s="5"/>
    </row>
    <row r="16" spans="1:6" ht="20.25">
      <c r="A16" s="6"/>
      <c r="B16" s="5"/>
      <c r="C16" s="5"/>
      <c r="D16" s="5"/>
      <c r="E16" s="5"/>
    </row>
    <row r="17" spans="1:6" ht="20.25">
      <c r="A17" s="6"/>
      <c r="B17" s="5"/>
      <c r="C17" s="5"/>
      <c r="D17" s="5"/>
      <c r="F17" s="5"/>
    </row>
    <row r="18" spans="1:6" ht="60.75">
      <c r="A18" s="7" t="s">
        <v>3</v>
      </c>
      <c r="B18" s="7" t="s">
        <v>35</v>
      </c>
      <c r="C18" s="7" t="s">
        <v>36</v>
      </c>
      <c r="D18" s="7" t="s">
        <v>37</v>
      </c>
      <c r="E18" s="7" t="s">
        <v>88</v>
      </c>
      <c r="F18" s="7" t="s">
        <v>110</v>
      </c>
    </row>
    <row r="19" spans="1:6" ht="28.5" customHeight="1">
      <c r="A19" s="8">
        <v>1</v>
      </c>
      <c r="B19" s="9" t="s">
        <v>4</v>
      </c>
      <c r="C19" s="8">
        <v>90910</v>
      </c>
      <c r="D19" s="8">
        <v>1</v>
      </c>
      <c r="E19" s="8">
        <v>90910</v>
      </c>
      <c r="F19" s="8">
        <f>SUM(E19*12)</f>
        <v>1090920</v>
      </c>
    </row>
    <row r="20" spans="1:6" ht="27.75" customHeight="1">
      <c r="A20" s="8">
        <v>2</v>
      </c>
      <c r="B20" s="9" t="s">
        <v>12</v>
      </c>
      <c r="C20" s="8">
        <v>77905</v>
      </c>
      <c r="D20" s="8">
        <v>0.5</v>
      </c>
      <c r="E20" s="17">
        <f>SUM(C20*D20)</f>
        <v>38952.5</v>
      </c>
      <c r="F20" s="8">
        <f t="shared" ref="F20:F31" si="0">SUM(E20*12)</f>
        <v>467430</v>
      </c>
    </row>
    <row r="21" spans="1:6" ht="26.25" customHeight="1">
      <c r="A21" s="8">
        <v>3</v>
      </c>
      <c r="B21" s="9" t="s">
        <v>5</v>
      </c>
      <c r="C21" s="8">
        <v>77905</v>
      </c>
      <c r="D21" s="8">
        <v>0.5</v>
      </c>
      <c r="E21" s="17">
        <f t="shared" ref="E21:E30" si="1">SUM(C21*D21)</f>
        <v>38952.5</v>
      </c>
      <c r="F21" s="8">
        <f t="shared" si="0"/>
        <v>467430</v>
      </c>
    </row>
    <row r="22" spans="1:6" ht="27" customHeight="1">
      <c r="A22" s="8">
        <v>4</v>
      </c>
      <c r="B22" s="9" t="s">
        <v>8</v>
      </c>
      <c r="C22" s="8">
        <v>77905</v>
      </c>
      <c r="D22" s="8">
        <v>1</v>
      </c>
      <c r="E22" s="17">
        <f t="shared" si="1"/>
        <v>77905</v>
      </c>
      <c r="F22" s="8">
        <f t="shared" si="0"/>
        <v>934860</v>
      </c>
    </row>
    <row r="23" spans="1:6" ht="26.25" customHeight="1">
      <c r="A23" s="8">
        <v>5</v>
      </c>
      <c r="B23" s="9" t="s">
        <v>9</v>
      </c>
      <c r="C23" s="8">
        <v>77905</v>
      </c>
      <c r="D23" s="8">
        <v>1</v>
      </c>
      <c r="E23" s="17">
        <f t="shared" si="1"/>
        <v>77905</v>
      </c>
      <c r="F23" s="8">
        <f t="shared" si="0"/>
        <v>934860</v>
      </c>
    </row>
    <row r="24" spans="1:6" ht="27.75" customHeight="1">
      <c r="A24" s="8">
        <v>6</v>
      </c>
      <c r="B24" s="9" t="s">
        <v>6</v>
      </c>
      <c r="C24" s="8">
        <v>119048</v>
      </c>
      <c r="D24" s="8">
        <v>4.4800000000000004</v>
      </c>
      <c r="E24" s="17">
        <f t="shared" si="1"/>
        <v>533335.04000000004</v>
      </c>
      <c r="F24" s="17">
        <f t="shared" si="0"/>
        <v>6400020.4800000004</v>
      </c>
    </row>
    <row r="25" spans="1:6" ht="26.25" customHeight="1">
      <c r="A25" s="8">
        <v>7</v>
      </c>
      <c r="B25" s="9" t="s">
        <v>10</v>
      </c>
      <c r="C25" s="8">
        <v>77905</v>
      </c>
      <c r="D25" s="8">
        <v>1</v>
      </c>
      <c r="E25" s="17">
        <f t="shared" si="1"/>
        <v>77905</v>
      </c>
      <c r="F25" s="8">
        <f t="shared" si="0"/>
        <v>934860</v>
      </c>
    </row>
    <row r="26" spans="1:6" ht="24" customHeight="1">
      <c r="A26" s="8">
        <v>8</v>
      </c>
      <c r="B26" s="9" t="s">
        <v>11</v>
      </c>
      <c r="C26" s="8">
        <v>77905</v>
      </c>
      <c r="D26" s="8">
        <v>1</v>
      </c>
      <c r="E26" s="17">
        <f t="shared" si="1"/>
        <v>77905</v>
      </c>
      <c r="F26" s="8">
        <f t="shared" si="0"/>
        <v>934860</v>
      </c>
    </row>
    <row r="27" spans="1:6" ht="24" customHeight="1">
      <c r="A27" s="8">
        <v>9</v>
      </c>
      <c r="B27" s="9" t="s">
        <v>22</v>
      </c>
      <c r="C27" s="8">
        <v>77905</v>
      </c>
      <c r="D27" s="8">
        <v>1</v>
      </c>
      <c r="E27" s="17">
        <f t="shared" si="1"/>
        <v>77905</v>
      </c>
      <c r="F27" s="8">
        <f t="shared" si="0"/>
        <v>934860</v>
      </c>
    </row>
    <row r="28" spans="1:6" ht="24" customHeight="1">
      <c r="A28" s="8">
        <v>10</v>
      </c>
      <c r="B28" s="9" t="s">
        <v>53</v>
      </c>
      <c r="C28" s="8">
        <v>77905</v>
      </c>
      <c r="D28" s="8">
        <v>1</v>
      </c>
      <c r="E28" s="17">
        <f t="shared" si="1"/>
        <v>77905</v>
      </c>
      <c r="F28" s="8">
        <f t="shared" si="0"/>
        <v>934860</v>
      </c>
    </row>
    <row r="29" spans="1:6" ht="26.25" customHeight="1">
      <c r="A29" s="8">
        <v>11</v>
      </c>
      <c r="B29" s="9" t="s">
        <v>13</v>
      </c>
      <c r="C29" s="8">
        <v>77905</v>
      </c>
      <c r="D29" s="8">
        <v>0.5</v>
      </c>
      <c r="E29" s="17">
        <f t="shared" si="1"/>
        <v>38952.5</v>
      </c>
      <c r="F29" s="8">
        <f t="shared" si="0"/>
        <v>467430</v>
      </c>
    </row>
    <row r="30" spans="1:6" ht="26.25" customHeight="1">
      <c r="A30" s="8">
        <v>12</v>
      </c>
      <c r="B30" s="9" t="s">
        <v>7</v>
      </c>
      <c r="C30" s="8">
        <v>77905</v>
      </c>
      <c r="D30" s="8">
        <v>4</v>
      </c>
      <c r="E30" s="17">
        <f t="shared" si="1"/>
        <v>311620</v>
      </c>
      <c r="F30" s="8">
        <f t="shared" si="0"/>
        <v>3739440</v>
      </c>
    </row>
    <row r="31" spans="1:6" ht="25.5" customHeight="1">
      <c r="A31" s="8"/>
      <c r="B31" s="9" t="s">
        <v>14</v>
      </c>
      <c r="C31" s="8"/>
      <c r="D31" s="8">
        <f>SUM(D19:D30)</f>
        <v>16.98</v>
      </c>
      <c r="E31" s="17">
        <f>SUM(E19:E30)</f>
        <v>1520152.54</v>
      </c>
      <c r="F31" s="17">
        <f t="shared" si="0"/>
        <v>18241830.48</v>
      </c>
    </row>
    <row r="32" spans="1:6" ht="27" customHeight="1">
      <c r="A32" s="11"/>
      <c r="B32" s="11"/>
      <c r="C32" s="11"/>
      <c r="D32" s="11"/>
      <c r="E32" s="11"/>
    </row>
    <row r="33" spans="1:5" ht="20.25">
      <c r="A33" s="6" t="s">
        <v>15</v>
      </c>
      <c r="B33" s="6"/>
      <c r="C33" s="6"/>
      <c r="D33" s="6"/>
      <c r="E33" s="5"/>
    </row>
    <row r="34" spans="1:5" ht="20.25">
      <c r="A34" s="6" t="s">
        <v>16</v>
      </c>
      <c r="B34" s="12"/>
      <c r="C34" s="12"/>
      <c r="D34" s="5"/>
      <c r="E34" s="6" t="s">
        <v>17</v>
      </c>
    </row>
    <row r="35" spans="1:5" ht="34.5" customHeight="1">
      <c r="A35" s="6"/>
      <c r="B35" s="12"/>
      <c r="C35" s="12"/>
      <c r="D35" s="5"/>
      <c r="E35" s="6"/>
    </row>
    <row r="36" spans="1:5" ht="20.25">
      <c r="A36" s="6" t="s">
        <v>49</v>
      </c>
      <c r="B36" s="12"/>
      <c r="C36" s="12"/>
      <c r="D36" s="5"/>
      <c r="E36" s="6" t="s">
        <v>54</v>
      </c>
    </row>
    <row r="37" spans="1:5" ht="20.25">
      <c r="A37" s="6"/>
      <c r="B37" s="12"/>
      <c r="C37" s="12"/>
      <c r="D37" s="5"/>
      <c r="E37" s="6"/>
    </row>
    <row r="38" spans="1:5" ht="20.25">
      <c r="A38" s="6" t="s">
        <v>15</v>
      </c>
      <c r="B38" s="12"/>
      <c r="C38" s="12"/>
      <c r="D38" s="5"/>
      <c r="E38" s="6"/>
    </row>
    <row r="39" spans="1:5" ht="20.25">
      <c r="A39" s="6" t="s">
        <v>18</v>
      </c>
      <c r="B39" s="12"/>
      <c r="C39" s="12"/>
      <c r="D39" s="5"/>
      <c r="E39" s="6"/>
    </row>
    <row r="40" spans="1:5" ht="20.25">
      <c r="A40" s="6" t="s">
        <v>19</v>
      </c>
      <c r="B40" s="12"/>
      <c r="C40" s="12"/>
      <c r="D40" s="5"/>
      <c r="E40" s="6" t="s">
        <v>20</v>
      </c>
    </row>
    <row r="42" spans="1:5" ht="16.5">
      <c r="E42" s="14"/>
    </row>
    <row r="43" spans="1:5" ht="17.25">
      <c r="E43" s="14" t="s">
        <v>38</v>
      </c>
    </row>
  </sheetData>
  <mergeCells count="4">
    <mergeCell ref="A10:E10"/>
    <mergeCell ref="A11:E11"/>
    <mergeCell ref="A12:E12"/>
    <mergeCell ref="A13:E13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24</vt:i4>
      </vt:variant>
    </vt:vector>
  </HeadingPairs>
  <TitlesOfParts>
    <vt:vector size="48" baseType="lpstr">
      <vt:lpstr>Լապտերիկ (2)</vt:lpstr>
      <vt:lpstr>ծիածան (2)</vt:lpstr>
      <vt:lpstr>Մանուշակ (2)</vt:lpstr>
      <vt:lpstr>ժպիտ (2)</vt:lpstr>
      <vt:lpstr>Լուսաստղիկ (2)</vt:lpstr>
      <vt:lpstr>Արձագանք (2)</vt:lpstr>
      <vt:lpstr>Լիլիթ (2)</vt:lpstr>
      <vt:lpstr>Նանուլիկ (2)</vt:lpstr>
      <vt:lpstr>Լիանա (2)</vt:lpstr>
      <vt:lpstr>Արևիկ (2)</vt:lpstr>
      <vt:lpstr>Արարատ (2)</vt:lpstr>
      <vt:lpstr>Գոհար (2)</vt:lpstr>
      <vt:lpstr>Փարոս (2)</vt:lpstr>
      <vt:lpstr>Անի պարտեզ (2)</vt:lpstr>
      <vt:lpstr>Կարմիր գլխարկ (2)</vt:lpstr>
      <vt:lpstr>Հենզել և Գրետել (2)</vt:lpstr>
      <vt:lpstr>Սուրբ Մարիամ (2)</vt:lpstr>
      <vt:lpstr>Գյումրու մանկիկ (2)</vt:lpstr>
      <vt:lpstr>Էյլիթիա (2)</vt:lpstr>
      <vt:lpstr>Ձյունիկ (2)</vt:lpstr>
      <vt:lpstr>Հուսո առագաստ (2)</vt:lpstr>
      <vt:lpstr>Երազանք (2)</vt:lpstr>
      <vt:lpstr>Անուլիկ (2)</vt:lpstr>
      <vt:lpstr>Զանգակ (2)</vt:lpstr>
      <vt:lpstr>'Անի պարտեզ (2)'!Print_Area</vt:lpstr>
      <vt:lpstr>'Անուլիկ (2)'!Print_Area</vt:lpstr>
      <vt:lpstr>'Արարատ (2)'!Print_Area</vt:lpstr>
      <vt:lpstr>'Արևիկ (2)'!Print_Area</vt:lpstr>
      <vt:lpstr>'Արձագանք (2)'!Print_Area</vt:lpstr>
      <vt:lpstr>'Գյումրու մանկիկ (2)'!Print_Area</vt:lpstr>
      <vt:lpstr>'Գոհար (2)'!Print_Area</vt:lpstr>
      <vt:lpstr>'Երազանք (2)'!Print_Area</vt:lpstr>
      <vt:lpstr>'Զանգակ (2)'!Print_Area</vt:lpstr>
      <vt:lpstr>'Էյլիթիա (2)'!Print_Area</vt:lpstr>
      <vt:lpstr>'ժպիտ (2)'!Print_Area</vt:lpstr>
      <vt:lpstr>'Լապտերիկ (2)'!Print_Area</vt:lpstr>
      <vt:lpstr>'Լիանա (2)'!Print_Area</vt:lpstr>
      <vt:lpstr>'Լիլիթ (2)'!Print_Area</vt:lpstr>
      <vt:lpstr>'Լուսաստղիկ (2)'!Print_Area</vt:lpstr>
      <vt:lpstr>'ծիածան (2)'!Print_Area</vt:lpstr>
      <vt:lpstr>'Կարմիր գլխարկ (2)'!Print_Area</vt:lpstr>
      <vt:lpstr>'Հենզել և Գրետել (2)'!Print_Area</vt:lpstr>
      <vt:lpstr>'Հուսո առագաստ (2)'!Print_Area</vt:lpstr>
      <vt:lpstr>'Ձյունիկ (2)'!Print_Area</vt:lpstr>
      <vt:lpstr>'Մանուշակ (2)'!Print_Area</vt:lpstr>
      <vt:lpstr>'Նանուլիկ (2)'!Print_Area</vt:lpstr>
      <vt:lpstr>'Սուրբ Մարիամ (2)'!Print_Area</vt:lpstr>
      <vt:lpstr>'Փարոս (2)'!Print_Area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2017-11-22T07:09:45Z</dcterms:modified>
</cp:coreProperties>
</file>