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4"/>
  </bookViews>
  <sheets>
    <sheet name="Лист1" sheetId="1" r:id="rId1"/>
    <sheet name="Лист2" sheetId="2" r:id="rId2"/>
    <sheet name="Лист3" sheetId="3" r:id="rId3"/>
    <sheet name="Лист6" sheetId="6" r:id="rId4"/>
    <sheet name="Лист7" sheetId="7" r:id="rId5"/>
  </sheets>
  <externalReferences>
    <externalReference r:id="rId6"/>
  </externalReferences>
  <definedNames>
    <definedName name="_xlnm.Print_Area" localSheetId="0">Лист1!$A$1:$M$104</definedName>
  </definedNames>
  <calcPr calcId="124519"/>
</workbook>
</file>

<file path=xl/calcChain.xml><?xml version="1.0" encoding="utf-8"?>
<calcChain xmlns="http://schemas.openxmlformats.org/spreadsheetml/2006/main">
  <c r="K12" i="7"/>
  <c r="J12"/>
  <c r="I12" s="1"/>
  <c r="H12"/>
  <c r="G12"/>
  <c r="F12" s="1"/>
  <c r="E12"/>
  <c r="D12"/>
  <c r="I86" i="6"/>
  <c r="F86"/>
  <c r="C86"/>
  <c r="I85"/>
  <c r="F85"/>
  <c r="F83" s="1"/>
  <c r="F77" s="1"/>
  <c r="C85"/>
  <c r="C83" s="1"/>
  <c r="K83"/>
  <c r="J83"/>
  <c r="I83"/>
  <c r="H83"/>
  <c r="G83"/>
  <c r="E83"/>
  <c r="E77" s="1"/>
  <c r="E71" s="1"/>
  <c r="E69" s="1"/>
  <c r="D83"/>
  <c r="D77" s="1"/>
  <c r="D71" s="1"/>
  <c r="D69" s="1"/>
  <c r="I82"/>
  <c r="I79" s="1"/>
  <c r="I77" s="1"/>
  <c r="F82"/>
  <c r="C82"/>
  <c r="I81"/>
  <c r="F81"/>
  <c r="C81"/>
  <c r="C79" s="1"/>
  <c r="K79"/>
  <c r="K77" s="1"/>
  <c r="K71" s="1"/>
  <c r="K69" s="1"/>
  <c r="H79"/>
  <c r="H77" s="1"/>
  <c r="F79"/>
  <c r="E79"/>
  <c r="J77"/>
  <c r="J71" s="1"/>
  <c r="J69" s="1"/>
  <c r="G77"/>
  <c r="I76"/>
  <c r="I73" s="1"/>
  <c r="I71" s="1"/>
  <c r="I69" s="1"/>
  <c r="F76"/>
  <c r="C76"/>
  <c r="I75"/>
  <c r="F75"/>
  <c r="F73" s="1"/>
  <c r="F71" s="1"/>
  <c r="F69" s="1"/>
  <c r="C75"/>
  <c r="C73" s="1"/>
  <c r="K73"/>
  <c r="H73"/>
  <c r="H71" s="1"/>
  <c r="H69" s="1"/>
  <c r="E73"/>
  <c r="G71"/>
  <c r="G69" s="1"/>
  <c r="I68"/>
  <c r="F68"/>
  <c r="C68"/>
  <c r="I67"/>
  <c r="F67"/>
  <c r="C67"/>
  <c r="I66"/>
  <c r="F66"/>
  <c r="C66"/>
  <c r="I65"/>
  <c r="K64"/>
  <c r="K61" s="1"/>
  <c r="K55" s="1"/>
  <c r="E64"/>
  <c r="E61" s="1"/>
  <c r="E55" s="1"/>
  <c r="I63"/>
  <c r="F63"/>
  <c r="C63"/>
  <c r="J61"/>
  <c r="G61"/>
  <c r="D61"/>
  <c r="J60"/>
  <c r="G60"/>
  <c r="H64" s="1"/>
  <c r="H61" s="1"/>
  <c r="H55" s="1"/>
  <c r="D60"/>
  <c r="I59"/>
  <c r="F59"/>
  <c r="C59"/>
  <c r="I57"/>
  <c r="I60" s="1"/>
  <c r="I64" s="1"/>
  <c r="I61" s="1"/>
  <c r="F57"/>
  <c r="F60" s="1"/>
  <c r="F64" s="1"/>
  <c r="C57"/>
  <c r="C60" s="1"/>
  <c r="C64" s="1"/>
  <c r="J55"/>
  <c r="D55"/>
  <c r="I54"/>
  <c r="F54"/>
  <c r="C54"/>
  <c r="I53"/>
  <c r="F53"/>
  <c r="F51" s="1"/>
  <c r="C53"/>
  <c r="C51" s="1"/>
  <c r="K51"/>
  <c r="J51"/>
  <c r="I51"/>
  <c r="H51"/>
  <c r="G51"/>
  <c r="E51"/>
  <c r="D51"/>
  <c r="D44" s="1"/>
  <c r="I50"/>
  <c r="F50"/>
  <c r="C50"/>
  <c r="C46" s="1"/>
  <c r="I49"/>
  <c r="F49"/>
  <c r="C49"/>
  <c r="I48"/>
  <c r="I46" s="1"/>
  <c r="F48"/>
  <c r="K46"/>
  <c r="H46"/>
  <c r="H44" s="1"/>
  <c r="F46"/>
  <c r="E46"/>
  <c r="J44"/>
  <c r="I43"/>
  <c r="F43"/>
  <c r="C43"/>
  <c r="I42"/>
  <c r="I40" s="1"/>
  <c r="F42"/>
  <c r="C42"/>
  <c r="K40"/>
  <c r="J40"/>
  <c r="H40"/>
  <c r="G40"/>
  <c r="F40"/>
  <c r="E40"/>
  <c r="D40"/>
  <c r="C40"/>
  <c r="I39"/>
  <c r="F39"/>
  <c r="C39"/>
  <c r="I38"/>
  <c r="F38"/>
  <c r="F36" s="1"/>
  <c r="F34" s="1"/>
  <c r="C38"/>
  <c r="C36" s="1"/>
  <c r="C34" s="1"/>
  <c r="K36"/>
  <c r="J36"/>
  <c r="I36"/>
  <c r="H36"/>
  <c r="H34" s="1"/>
  <c r="G36"/>
  <c r="E36"/>
  <c r="E34" s="1"/>
  <c r="E22" s="1"/>
  <c r="E16" s="1"/>
  <c r="D36"/>
  <c r="D34" s="1"/>
  <c r="D22" s="1"/>
  <c r="D16" s="1"/>
  <c r="D14" s="1"/>
  <c r="D12" s="1"/>
  <c r="K34"/>
  <c r="J34"/>
  <c r="J22" s="1"/>
  <c r="J16" s="1"/>
  <c r="G34"/>
  <c r="G22" s="1"/>
  <c r="G16" s="1"/>
  <c r="I33"/>
  <c r="I30" s="1"/>
  <c r="F33"/>
  <c r="C33"/>
  <c r="I32"/>
  <c r="F32"/>
  <c r="F30" s="1"/>
  <c r="C32"/>
  <c r="C30" s="1"/>
  <c r="K30"/>
  <c r="H30"/>
  <c r="E30"/>
  <c r="I29"/>
  <c r="I26" s="1"/>
  <c r="I24" s="1"/>
  <c r="F29"/>
  <c r="C29"/>
  <c r="I28"/>
  <c r="F28"/>
  <c r="F26" s="1"/>
  <c r="F24" s="1"/>
  <c r="F22" s="1"/>
  <c r="F16" s="1"/>
  <c r="C28"/>
  <c r="C26" s="1"/>
  <c r="K26"/>
  <c r="H26"/>
  <c r="H24" s="1"/>
  <c r="E26"/>
  <c r="K24"/>
  <c r="K22" s="1"/>
  <c r="E24"/>
  <c r="I21"/>
  <c r="I18" s="1"/>
  <c r="F21"/>
  <c r="C21"/>
  <c r="I20"/>
  <c r="F20"/>
  <c r="C20"/>
  <c r="C18" s="1"/>
  <c r="K18"/>
  <c r="K16" s="1"/>
  <c r="H18"/>
  <c r="F18"/>
  <c r="E18"/>
  <c r="J230" i="3"/>
  <c r="G230"/>
  <c r="D230"/>
  <c r="J229"/>
  <c r="G229"/>
  <c r="D229"/>
  <c r="J228"/>
  <c r="G228"/>
  <c r="D228"/>
  <c r="J227"/>
  <c r="G227"/>
  <c r="D227"/>
  <c r="L225"/>
  <c r="J225"/>
  <c r="I225"/>
  <c r="F225"/>
  <c r="J224"/>
  <c r="G224"/>
  <c r="G222" s="1"/>
  <c r="D224"/>
  <c r="D222" s="1"/>
  <c r="L222"/>
  <c r="J222"/>
  <c r="I222"/>
  <c r="F222"/>
  <c r="J221"/>
  <c r="G221"/>
  <c r="D221"/>
  <c r="J220"/>
  <c r="G220"/>
  <c r="D220"/>
  <c r="J219"/>
  <c r="G219"/>
  <c r="D219"/>
  <c r="D217" s="1"/>
  <c r="D214" s="1"/>
  <c r="L217"/>
  <c r="J217"/>
  <c r="I217"/>
  <c r="I214" s="1"/>
  <c r="F217"/>
  <c r="F214" s="1"/>
  <c r="J216"/>
  <c r="G216"/>
  <c r="D216"/>
  <c r="L214"/>
  <c r="J213"/>
  <c r="G213"/>
  <c r="D213"/>
  <c r="J212"/>
  <c r="G212"/>
  <c r="D212"/>
  <c r="J211"/>
  <c r="G211"/>
  <c r="D211"/>
  <c r="D209" s="1"/>
  <c r="L209"/>
  <c r="J209"/>
  <c r="I209"/>
  <c r="F209"/>
  <c r="J206"/>
  <c r="G206"/>
  <c r="D206"/>
  <c r="J205"/>
  <c r="G205"/>
  <c r="D205"/>
  <c r="J204"/>
  <c r="G204"/>
  <c r="D204"/>
  <c r="D201" s="1"/>
  <c r="J203"/>
  <c r="G203"/>
  <c r="G201" s="1"/>
  <c r="D203"/>
  <c r="L201"/>
  <c r="I201"/>
  <c r="F201"/>
  <c r="J200"/>
  <c r="G200"/>
  <c r="G198" s="1"/>
  <c r="D200"/>
  <c r="D198" s="1"/>
  <c r="L198"/>
  <c r="J198"/>
  <c r="I198"/>
  <c r="F198"/>
  <c r="J197"/>
  <c r="G197"/>
  <c r="D197"/>
  <c r="J196"/>
  <c r="G196"/>
  <c r="D196"/>
  <c r="J195"/>
  <c r="G195"/>
  <c r="D195"/>
  <c r="J194"/>
  <c r="G194"/>
  <c r="G192" s="1"/>
  <c r="D194"/>
  <c r="L192"/>
  <c r="I192"/>
  <c r="F192"/>
  <c r="J191"/>
  <c r="G191"/>
  <c r="D191"/>
  <c r="J190"/>
  <c r="G190"/>
  <c r="D190"/>
  <c r="J189"/>
  <c r="G189"/>
  <c r="D189"/>
  <c r="J188"/>
  <c r="G188"/>
  <c r="D188"/>
  <c r="L186"/>
  <c r="I186"/>
  <c r="F186"/>
  <c r="J185"/>
  <c r="G185"/>
  <c r="D185"/>
  <c r="J184"/>
  <c r="G184"/>
  <c r="D184"/>
  <c r="J183"/>
  <c r="G183"/>
  <c r="D183"/>
  <c r="L181"/>
  <c r="I181"/>
  <c r="F181"/>
  <c r="D181"/>
  <c r="J180"/>
  <c r="G180"/>
  <c r="D180"/>
  <c r="J179"/>
  <c r="J176" s="1"/>
  <c r="G179"/>
  <c r="D179"/>
  <c r="J178"/>
  <c r="G178"/>
  <c r="G176" s="1"/>
  <c r="D178"/>
  <c r="L176"/>
  <c r="L174" s="1"/>
  <c r="L172" s="1"/>
  <c r="I176"/>
  <c r="F176"/>
  <c r="F174" s="1"/>
  <c r="F172" s="1"/>
  <c r="J171"/>
  <c r="G171"/>
  <c r="D171"/>
  <c r="J170"/>
  <c r="J168" s="1"/>
  <c r="G170"/>
  <c r="G168" s="1"/>
  <c r="D170"/>
  <c r="D168" s="1"/>
  <c r="L168"/>
  <c r="K168"/>
  <c r="I168"/>
  <c r="I143" s="1"/>
  <c r="I13" s="1"/>
  <c r="H168"/>
  <c r="F168"/>
  <c r="F143" s="1"/>
  <c r="F13" s="1"/>
  <c r="E168"/>
  <c r="J167"/>
  <c r="G167"/>
  <c r="G165" s="1"/>
  <c r="D167"/>
  <c r="D165" s="1"/>
  <c r="K165"/>
  <c r="J165"/>
  <c r="H165"/>
  <c r="E165"/>
  <c r="J164"/>
  <c r="G164"/>
  <c r="G162" s="1"/>
  <c r="D164"/>
  <c r="K162"/>
  <c r="J162"/>
  <c r="H162"/>
  <c r="E162"/>
  <c r="D162"/>
  <c r="J161"/>
  <c r="G161"/>
  <c r="D161"/>
  <c r="J160"/>
  <c r="G160"/>
  <c r="D160"/>
  <c r="D158" s="1"/>
  <c r="K158"/>
  <c r="J158"/>
  <c r="H158"/>
  <c r="E158"/>
  <c r="J157"/>
  <c r="J155" s="1"/>
  <c r="G157"/>
  <c r="G155" s="1"/>
  <c r="D157"/>
  <c r="K155"/>
  <c r="H155"/>
  <c r="E155"/>
  <c r="D155"/>
  <c r="J154"/>
  <c r="G154"/>
  <c r="D154"/>
  <c r="J153"/>
  <c r="G153"/>
  <c r="D153"/>
  <c r="J152"/>
  <c r="G152"/>
  <c r="D152"/>
  <c r="J151"/>
  <c r="G151"/>
  <c r="D151"/>
  <c r="K149"/>
  <c r="H149"/>
  <c r="E149"/>
  <c r="J148"/>
  <c r="G148"/>
  <c r="D148"/>
  <c r="J147"/>
  <c r="G147"/>
  <c r="D147"/>
  <c r="K145"/>
  <c r="H145"/>
  <c r="H143" s="1"/>
  <c r="E145"/>
  <c r="L143"/>
  <c r="J142"/>
  <c r="G142"/>
  <c r="G140" s="1"/>
  <c r="D142"/>
  <c r="D140" s="1"/>
  <c r="K140"/>
  <c r="J140"/>
  <c r="H140"/>
  <c r="E140"/>
  <c r="J139"/>
  <c r="G139"/>
  <c r="D139"/>
  <c r="J138"/>
  <c r="G138"/>
  <c r="D138"/>
  <c r="J137"/>
  <c r="G137"/>
  <c r="D137"/>
  <c r="J136"/>
  <c r="G136"/>
  <c r="D136"/>
  <c r="K134"/>
  <c r="H134"/>
  <c r="E134"/>
  <c r="J133"/>
  <c r="G133"/>
  <c r="D133"/>
  <c r="J132"/>
  <c r="G132"/>
  <c r="D132"/>
  <c r="K130"/>
  <c r="H130"/>
  <c r="E130"/>
  <c r="E128"/>
  <c r="J127"/>
  <c r="G127"/>
  <c r="D127"/>
  <c r="J126"/>
  <c r="G126"/>
  <c r="D126"/>
  <c r="J125"/>
  <c r="J123" s="1"/>
  <c r="G125"/>
  <c r="D125"/>
  <c r="G123"/>
  <c r="G121" s="1"/>
  <c r="D123"/>
  <c r="D121"/>
  <c r="J120"/>
  <c r="G120"/>
  <c r="D120"/>
  <c r="J119"/>
  <c r="G119"/>
  <c r="D119"/>
  <c r="J116"/>
  <c r="G116"/>
  <c r="D116"/>
  <c r="J115"/>
  <c r="G115"/>
  <c r="D115"/>
  <c r="J114"/>
  <c r="G114"/>
  <c r="G112" s="1"/>
  <c r="G110" s="1"/>
  <c r="D114"/>
  <c r="K112"/>
  <c r="K110" s="1"/>
  <c r="K106" s="1"/>
  <c r="J112"/>
  <c r="H112"/>
  <c r="H110" s="1"/>
  <c r="H106" s="1"/>
  <c r="E112"/>
  <c r="D112"/>
  <c r="D110" s="1"/>
  <c r="E110"/>
  <c r="J109"/>
  <c r="G109"/>
  <c r="D109"/>
  <c r="J108"/>
  <c r="G108"/>
  <c r="D108"/>
  <c r="E106"/>
  <c r="J105"/>
  <c r="G105"/>
  <c r="D105"/>
  <c r="J104"/>
  <c r="G104"/>
  <c r="D104"/>
  <c r="D102" s="1"/>
  <c r="K102"/>
  <c r="J102"/>
  <c r="H102"/>
  <c r="G102"/>
  <c r="E102"/>
  <c r="J101"/>
  <c r="J98" s="1"/>
  <c r="G101"/>
  <c r="D101"/>
  <c r="J100"/>
  <c r="G100"/>
  <c r="G98" s="1"/>
  <c r="D100"/>
  <c r="K98"/>
  <c r="H98"/>
  <c r="E98"/>
  <c r="E96" s="1"/>
  <c r="J95"/>
  <c r="G95"/>
  <c r="D95"/>
  <c r="J94"/>
  <c r="G94"/>
  <c r="D94"/>
  <c r="D92" s="1"/>
  <c r="K92"/>
  <c r="J92"/>
  <c r="H92"/>
  <c r="E92"/>
  <c r="E86" s="1"/>
  <c r="J91"/>
  <c r="G91"/>
  <c r="D91"/>
  <c r="J90"/>
  <c r="G90"/>
  <c r="D90"/>
  <c r="K88"/>
  <c r="K86" s="1"/>
  <c r="H88"/>
  <c r="H86" s="1"/>
  <c r="E88"/>
  <c r="D88"/>
  <c r="J85"/>
  <c r="G85"/>
  <c r="D85"/>
  <c r="J84"/>
  <c r="G84"/>
  <c r="D84"/>
  <c r="J83"/>
  <c r="G83"/>
  <c r="D83"/>
  <c r="K81"/>
  <c r="H81"/>
  <c r="E81"/>
  <c r="J80"/>
  <c r="J77" s="1"/>
  <c r="G80"/>
  <c r="D80"/>
  <c r="D77" s="1"/>
  <c r="J79"/>
  <c r="G79"/>
  <c r="G77" s="1"/>
  <c r="D79"/>
  <c r="K77"/>
  <c r="H77"/>
  <c r="E77"/>
  <c r="J76"/>
  <c r="G76"/>
  <c r="D76"/>
  <c r="J75"/>
  <c r="G75"/>
  <c r="D75"/>
  <c r="K73"/>
  <c r="H73"/>
  <c r="E73"/>
  <c r="H71"/>
  <c r="J70"/>
  <c r="G70"/>
  <c r="D70"/>
  <c r="J69"/>
  <c r="G69"/>
  <c r="D69"/>
  <c r="J68"/>
  <c r="G68"/>
  <c r="D68"/>
  <c r="J67"/>
  <c r="G67"/>
  <c r="D67"/>
  <c r="J66"/>
  <c r="G66"/>
  <c r="D66"/>
  <c r="J65"/>
  <c r="G65"/>
  <c r="D65"/>
  <c r="J64"/>
  <c r="G64"/>
  <c r="D64"/>
  <c r="J63"/>
  <c r="G63"/>
  <c r="D63"/>
  <c r="K61"/>
  <c r="H61"/>
  <c r="E61"/>
  <c r="J60"/>
  <c r="J57" s="1"/>
  <c r="G60"/>
  <c r="D60"/>
  <c r="D57" s="1"/>
  <c r="J59"/>
  <c r="G59"/>
  <c r="G57" s="1"/>
  <c r="D59"/>
  <c r="K57"/>
  <c r="H57"/>
  <c r="E57"/>
  <c r="J56"/>
  <c r="G56"/>
  <c r="G54" s="1"/>
  <c r="D56"/>
  <c r="D54" s="1"/>
  <c r="K54"/>
  <c r="J54"/>
  <c r="H54"/>
  <c r="E54"/>
  <c r="J53"/>
  <c r="G53"/>
  <c r="D53"/>
  <c r="J52"/>
  <c r="G52"/>
  <c r="D52"/>
  <c r="J51"/>
  <c r="G51"/>
  <c r="D51"/>
  <c r="J50"/>
  <c r="G50"/>
  <c r="D50"/>
  <c r="J49"/>
  <c r="G49"/>
  <c r="D49"/>
  <c r="J48"/>
  <c r="G48"/>
  <c r="D48"/>
  <c r="J47"/>
  <c r="G47"/>
  <c r="D47"/>
  <c r="J46"/>
  <c r="G46"/>
  <c r="D46"/>
  <c r="K44"/>
  <c r="H44"/>
  <c r="E44"/>
  <c r="D44"/>
  <c r="J43"/>
  <c r="G43"/>
  <c r="D43"/>
  <c r="J42"/>
  <c r="J39" s="1"/>
  <c r="G42"/>
  <c r="D42"/>
  <c r="J41"/>
  <c r="G41"/>
  <c r="G39" s="1"/>
  <c r="D41"/>
  <c r="K39"/>
  <c r="H39"/>
  <c r="E39"/>
  <c r="J38"/>
  <c r="G38"/>
  <c r="D38"/>
  <c r="J37"/>
  <c r="G37"/>
  <c r="D37"/>
  <c r="J36"/>
  <c r="G36"/>
  <c r="D36"/>
  <c r="J35"/>
  <c r="G35"/>
  <c r="D35"/>
  <c r="J34"/>
  <c r="G34"/>
  <c r="D34"/>
  <c r="J33"/>
  <c r="G33"/>
  <c r="D33"/>
  <c r="J32"/>
  <c r="G32"/>
  <c r="D32"/>
  <c r="K30"/>
  <c r="K28" s="1"/>
  <c r="H30"/>
  <c r="G30"/>
  <c r="E30"/>
  <c r="J27"/>
  <c r="G27"/>
  <c r="G25" s="1"/>
  <c r="D27"/>
  <c r="D25" s="1"/>
  <c r="K25"/>
  <c r="J25"/>
  <c r="H25"/>
  <c r="E25"/>
  <c r="J24"/>
  <c r="G24"/>
  <c r="G22" s="1"/>
  <c r="D24"/>
  <c r="D22" s="1"/>
  <c r="K22"/>
  <c r="J22"/>
  <c r="H22"/>
  <c r="E22"/>
  <c r="J21"/>
  <c r="G21"/>
  <c r="D21"/>
  <c r="J20"/>
  <c r="J17" s="1"/>
  <c r="J15" s="1"/>
  <c r="G20"/>
  <c r="D20"/>
  <c r="J19"/>
  <c r="G19"/>
  <c r="D19"/>
  <c r="K17"/>
  <c r="K15" s="1"/>
  <c r="H17"/>
  <c r="E17"/>
  <c r="H15"/>
  <c r="L13"/>
  <c r="L309" i="2"/>
  <c r="L307" s="1"/>
  <c r="L305" s="1"/>
  <c r="I309"/>
  <c r="F309"/>
  <c r="F307" s="1"/>
  <c r="F305" s="1"/>
  <c r="N307"/>
  <c r="N305" s="1"/>
  <c r="M307"/>
  <c r="M305" s="1"/>
  <c r="K307"/>
  <c r="K305" s="1"/>
  <c r="J307"/>
  <c r="J305" s="1"/>
  <c r="I307"/>
  <c r="I305" s="1"/>
  <c r="H307"/>
  <c r="G307"/>
  <c r="G305" s="1"/>
  <c r="H305"/>
  <c r="L304"/>
  <c r="I304"/>
  <c r="I301" s="1"/>
  <c r="F304"/>
  <c r="L303"/>
  <c r="L301" s="1"/>
  <c r="I303"/>
  <c r="F303"/>
  <c r="F301" s="1"/>
  <c r="N301"/>
  <c r="M301"/>
  <c r="K301"/>
  <c r="J301"/>
  <c r="H301"/>
  <c r="G301"/>
  <c r="L299"/>
  <c r="L297" s="1"/>
  <c r="I299"/>
  <c r="F299"/>
  <c r="F297" s="1"/>
  <c r="N297"/>
  <c r="M297"/>
  <c r="K297"/>
  <c r="J297"/>
  <c r="I297"/>
  <c r="H297"/>
  <c r="G297"/>
  <c r="L296"/>
  <c r="L294" s="1"/>
  <c r="I296"/>
  <c r="F296"/>
  <c r="F294" s="1"/>
  <c r="N294"/>
  <c r="M294"/>
  <c r="K294"/>
  <c r="J294"/>
  <c r="I294"/>
  <c r="H294"/>
  <c r="G294"/>
  <c r="L293"/>
  <c r="L291" s="1"/>
  <c r="I293"/>
  <c r="F293"/>
  <c r="F291" s="1"/>
  <c r="N291"/>
  <c r="M291"/>
  <c r="K291"/>
  <c r="J291"/>
  <c r="I291"/>
  <c r="H291"/>
  <c r="G291"/>
  <c r="L290"/>
  <c r="L288" s="1"/>
  <c r="I290"/>
  <c r="F290"/>
  <c r="F288" s="1"/>
  <c r="N288"/>
  <c r="M288"/>
  <c r="K288"/>
  <c r="J288"/>
  <c r="I288"/>
  <c r="H288"/>
  <c r="G288"/>
  <c r="L287"/>
  <c r="L285" s="1"/>
  <c r="I287"/>
  <c r="F287"/>
  <c r="F285" s="1"/>
  <c r="N285"/>
  <c r="M285"/>
  <c r="K285"/>
  <c r="J285"/>
  <c r="I285"/>
  <c r="H285"/>
  <c r="G285"/>
  <c r="L284"/>
  <c r="L282" s="1"/>
  <c r="I284"/>
  <c r="F284"/>
  <c r="F282" s="1"/>
  <c r="N282"/>
  <c r="M282"/>
  <c r="K282"/>
  <c r="J282"/>
  <c r="I282"/>
  <c r="H282"/>
  <c r="G282"/>
  <c r="L281"/>
  <c r="L279" s="1"/>
  <c r="I281"/>
  <c r="F281"/>
  <c r="F279" s="1"/>
  <c r="N279"/>
  <c r="M279"/>
  <c r="K279"/>
  <c r="J279"/>
  <c r="I279"/>
  <c r="H279"/>
  <c r="G279"/>
  <c r="L278"/>
  <c r="I278"/>
  <c r="F278"/>
  <c r="L277"/>
  <c r="L275" s="1"/>
  <c r="L273" s="1"/>
  <c r="I277"/>
  <c r="F277"/>
  <c r="N275"/>
  <c r="N273" s="1"/>
  <c r="M275"/>
  <c r="M273" s="1"/>
  <c r="K275"/>
  <c r="J275"/>
  <c r="J273" s="1"/>
  <c r="I275"/>
  <c r="H275"/>
  <c r="H273" s="1"/>
  <c r="G275"/>
  <c r="F275"/>
  <c r="K273"/>
  <c r="G273"/>
  <c r="L272"/>
  <c r="L270" s="1"/>
  <c r="I272"/>
  <c r="F272"/>
  <c r="F270" s="1"/>
  <c r="N270"/>
  <c r="M270"/>
  <c r="K270"/>
  <c r="J270"/>
  <c r="I270"/>
  <c r="H270"/>
  <c r="G270"/>
  <c r="L269"/>
  <c r="L267" s="1"/>
  <c r="I269"/>
  <c r="F269"/>
  <c r="F267" s="1"/>
  <c r="N267"/>
  <c r="M267"/>
  <c r="K267"/>
  <c r="J267"/>
  <c r="I267"/>
  <c r="H267"/>
  <c r="G267"/>
  <c r="L266"/>
  <c r="L264" s="1"/>
  <c r="I266"/>
  <c r="F266"/>
  <c r="F264" s="1"/>
  <c r="N264"/>
  <c r="M264"/>
  <c r="K264"/>
  <c r="J264"/>
  <c r="I264"/>
  <c r="H264"/>
  <c r="G264"/>
  <c r="L263"/>
  <c r="I263"/>
  <c r="F263"/>
  <c r="L262"/>
  <c r="L260" s="1"/>
  <c r="I262"/>
  <c r="F262"/>
  <c r="N260"/>
  <c r="M260"/>
  <c r="K260"/>
  <c r="J260"/>
  <c r="I260"/>
  <c r="H260"/>
  <c r="G260"/>
  <c r="F260"/>
  <c r="L259"/>
  <c r="I259"/>
  <c r="F259"/>
  <c r="L258"/>
  <c r="L256" s="1"/>
  <c r="I258"/>
  <c r="F258"/>
  <c r="F256" s="1"/>
  <c r="N256"/>
  <c r="M256"/>
  <c r="K256"/>
  <c r="J256"/>
  <c r="I256"/>
  <c r="H256"/>
  <c r="G256"/>
  <c r="L255"/>
  <c r="I255"/>
  <c r="F255"/>
  <c r="L254"/>
  <c r="I254"/>
  <c r="I252" s="1"/>
  <c r="F254"/>
  <c r="F252" s="1"/>
  <c r="N252"/>
  <c r="M252"/>
  <c r="L252"/>
  <c r="K252"/>
  <c r="J252"/>
  <c r="H252"/>
  <c r="G252"/>
  <c r="L251"/>
  <c r="I251"/>
  <c r="I248" s="1"/>
  <c r="F251"/>
  <c r="L250"/>
  <c r="L248" s="1"/>
  <c r="I250"/>
  <c r="F250"/>
  <c r="F248" s="1"/>
  <c r="N248"/>
  <c r="M248"/>
  <c r="K248"/>
  <c r="J248"/>
  <c r="H248"/>
  <c r="G248"/>
  <c r="L247"/>
  <c r="I247"/>
  <c r="F247"/>
  <c r="L246"/>
  <c r="L244" s="1"/>
  <c r="I246"/>
  <c r="F246"/>
  <c r="N244"/>
  <c r="N242" s="1"/>
  <c r="M244"/>
  <c r="M242" s="1"/>
  <c r="K244"/>
  <c r="J244"/>
  <c r="J242" s="1"/>
  <c r="I244"/>
  <c r="H244"/>
  <c r="H242" s="1"/>
  <c r="G244"/>
  <c r="F244"/>
  <c r="F242" s="1"/>
  <c r="K242"/>
  <c r="G242"/>
  <c r="L241"/>
  <c r="L239" s="1"/>
  <c r="I241"/>
  <c r="F241"/>
  <c r="F239" s="1"/>
  <c r="N239"/>
  <c r="M239"/>
  <c r="K239"/>
  <c r="J239"/>
  <c r="I239"/>
  <c r="H239"/>
  <c r="G239"/>
  <c r="L238"/>
  <c r="L236" s="1"/>
  <c r="I238"/>
  <c r="F238"/>
  <c r="F236" s="1"/>
  <c r="N236"/>
  <c r="M236"/>
  <c r="K236"/>
  <c r="J236"/>
  <c r="I236"/>
  <c r="H236"/>
  <c r="G236"/>
  <c r="L235"/>
  <c r="I235"/>
  <c r="F235"/>
  <c r="L234"/>
  <c r="I234"/>
  <c r="F234"/>
  <c r="L233"/>
  <c r="L231" s="1"/>
  <c r="I233"/>
  <c r="F233"/>
  <c r="F231" s="1"/>
  <c r="N231"/>
  <c r="M231"/>
  <c r="K231"/>
  <c r="J231"/>
  <c r="I231"/>
  <c r="H231"/>
  <c r="G231"/>
  <c r="L230"/>
  <c r="I230"/>
  <c r="F230"/>
  <c r="L229"/>
  <c r="I229"/>
  <c r="I226" s="1"/>
  <c r="F229"/>
  <c r="L228"/>
  <c r="L226" s="1"/>
  <c r="I228"/>
  <c r="F228"/>
  <c r="F226" s="1"/>
  <c r="N226"/>
  <c r="M226"/>
  <c r="K226"/>
  <c r="J226"/>
  <c r="H226"/>
  <c r="G226"/>
  <c r="L225"/>
  <c r="I225"/>
  <c r="F225"/>
  <c r="L224"/>
  <c r="I224"/>
  <c r="F224"/>
  <c r="L223"/>
  <c r="I223"/>
  <c r="F223"/>
  <c r="L222"/>
  <c r="I222"/>
  <c r="F222"/>
  <c r="L221"/>
  <c r="I221"/>
  <c r="F221"/>
  <c r="L220"/>
  <c r="I220"/>
  <c r="F220"/>
  <c r="L219"/>
  <c r="L217" s="1"/>
  <c r="I219"/>
  <c r="F219"/>
  <c r="F217" s="1"/>
  <c r="N217"/>
  <c r="M217"/>
  <c r="K217"/>
  <c r="J217"/>
  <c r="I217"/>
  <c r="H217"/>
  <c r="G217"/>
  <c r="L216"/>
  <c r="L214" s="1"/>
  <c r="I216"/>
  <c r="F216"/>
  <c r="F214" s="1"/>
  <c r="F212" s="1"/>
  <c r="N214"/>
  <c r="M214"/>
  <c r="M212" s="1"/>
  <c r="K214"/>
  <c r="K212" s="1"/>
  <c r="J214"/>
  <c r="I214"/>
  <c r="I212" s="1"/>
  <c r="H214"/>
  <c r="H212" s="1"/>
  <c r="G214"/>
  <c r="G212" s="1"/>
  <c r="N212"/>
  <c r="J212"/>
  <c r="L211"/>
  <c r="I211"/>
  <c r="F211"/>
  <c r="L210"/>
  <c r="L208" s="1"/>
  <c r="I210"/>
  <c r="F210"/>
  <c r="F208" s="1"/>
  <c r="N208"/>
  <c r="M208"/>
  <c r="K208"/>
  <c r="J208"/>
  <c r="I208"/>
  <c r="H208"/>
  <c r="G208"/>
  <c r="L207"/>
  <c r="L205" s="1"/>
  <c r="I207"/>
  <c r="F207"/>
  <c r="F205" s="1"/>
  <c r="N205"/>
  <c r="M205"/>
  <c r="K205"/>
  <c r="J205"/>
  <c r="I205"/>
  <c r="H205"/>
  <c r="G205"/>
  <c r="L204"/>
  <c r="L202" s="1"/>
  <c r="I204"/>
  <c r="F204"/>
  <c r="F202" s="1"/>
  <c r="N202"/>
  <c r="M202"/>
  <c r="K202"/>
  <c r="J202"/>
  <c r="I202"/>
  <c r="H202"/>
  <c r="G202"/>
  <c r="L201"/>
  <c r="I201"/>
  <c r="F201"/>
  <c r="L200"/>
  <c r="I200"/>
  <c r="I196" s="1"/>
  <c r="F200"/>
  <c r="L199"/>
  <c r="I199"/>
  <c r="F199"/>
  <c r="L198"/>
  <c r="L196" s="1"/>
  <c r="I198"/>
  <c r="F198"/>
  <c r="N196"/>
  <c r="M196"/>
  <c r="K196"/>
  <c r="J196"/>
  <c r="H196"/>
  <c r="G196"/>
  <c r="F196"/>
  <c r="L195"/>
  <c r="I195"/>
  <c r="F195"/>
  <c r="L194"/>
  <c r="I194"/>
  <c r="F194"/>
  <c r="L193"/>
  <c r="I193"/>
  <c r="I190" s="1"/>
  <c r="F193"/>
  <c r="L192"/>
  <c r="L190" s="1"/>
  <c r="I192"/>
  <c r="F192"/>
  <c r="F190" s="1"/>
  <c r="N190"/>
  <c r="M190"/>
  <c r="K190"/>
  <c r="J190"/>
  <c r="H190"/>
  <c r="G190"/>
  <c r="L189"/>
  <c r="I189"/>
  <c r="F189"/>
  <c r="L188"/>
  <c r="I188"/>
  <c r="F188"/>
  <c r="L187"/>
  <c r="L185" s="1"/>
  <c r="I187"/>
  <c r="F187"/>
  <c r="F185" s="1"/>
  <c r="F183" s="1"/>
  <c r="N185"/>
  <c r="M185"/>
  <c r="M183" s="1"/>
  <c r="K185"/>
  <c r="K183" s="1"/>
  <c r="J185"/>
  <c r="I185"/>
  <c r="I183" s="1"/>
  <c r="H185"/>
  <c r="H183" s="1"/>
  <c r="G185"/>
  <c r="G183" s="1"/>
  <c r="N183"/>
  <c r="J183"/>
  <c r="L182"/>
  <c r="L180" s="1"/>
  <c r="I182"/>
  <c r="F182"/>
  <c r="N180"/>
  <c r="M180"/>
  <c r="K180"/>
  <c r="J180"/>
  <c r="I180"/>
  <c r="H180"/>
  <c r="G180"/>
  <c r="F180"/>
  <c r="L179"/>
  <c r="L177" s="1"/>
  <c r="I179"/>
  <c r="F179"/>
  <c r="N177"/>
  <c r="M177"/>
  <c r="K177"/>
  <c r="J177"/>
  <c r="I177"/>
  <c r="H177"/>
  <c r="G177"/>
  <c r="F177"/>
  <c r="L176"/>
  <c r="L174" s="1"/>
  <c r="I176"/>
  <c r="F176"/>
  <c r="N174"/>
  <c r="M174"/>
  <c r="K174"/>
  <c r="J174"/>
  <c r="I174"/>
  <c r="H174"/>
  <c r="G174"/>
  <c r="F174"/>
  <c r="L173"/>
  <c r="L171" s="1"/>
  <c r="I173"/>
  <c r="F173"/>
  <c r="N171"/>
  <c r="M171"/>
  <c r="K171"/>
  <c r="J171"/>
  <c r="I171"/>
  <c r="H171"/>
  <c r="G171"/>
  <c r="F171"/>
  <c r="L170"/>
  <c r="L168" s="1"/>
  <c r="I170"/>
  <c r="F170"/>
  <c r="N168"/>
  <c r="M168"/>
  <c r="K168"/>
  <c r="J168"/>
  <c r="I168"/>
  <c r="H168"/>
  <c r="G168"/>
  <c r="F168"/>
  <c r="L167"/>
  <c r="L165" s="1"/>
  <c r="I167"/>
  <c r="F167"/>
  <c r="N165"/>
  <c r="N163" s="1"/>
  <c r="M165"/>
  <c r="M163" s="1"/>
  <c r="K165"/>
  <c r="J165"/>
  <c r="J163" s="1"/>
  <c r="I165"/>
  <c r="I163" s="1"/>
  <c r="H165"/>
  <c r="G165"/>
  <c r="F165"/>
  <c r="F163" s="1"/>
  <c r="K163"/>
  <c r="H163"/>
  <c r="G163"/>
  <c r="L162"/>
  <c r="L160" s="1"/>
  <c r="I162"/>
  <c r="F162"/>
  <c r="F160" s="1"/>
  <c r="N160"/>
  <c r="M160"/>
  <c r="K160"/>
  <c r="J160"/>
  <c r="I160"/>
  <c r="H160"/>
  <c r="G160"/>
  <c r="L159"/>
  <c r="L157" s="1"/>
  <c r="I159"/>
  <c r="F159"/>
  <c r="F157" s="1"/>
  <c r="N157"/>
  <c r="M157"/>
  <c r="K157"/>
  <c r="J157"/>
  <c r="I157"/>
  <c r="H157"/>
  <c r="G157"/>
  <c r="L156"/>
  <c r="L154" s="1"/>
  <c r="I156"/>
  <c r="F156"/>
  <c r="F154" s="1"/>
  <c r="N154"/>
  <c r="M154"/>
  <c r="K154"/>
  <c r="J154"/>
  <c r="I154"/>
  <c r="H154"/>
  <c r="G154"/>
  <c r="L153"/>
  <c r="L151" s="1"/>
  <c r="I153"/>
  <c r="F153"/>
  <c r="F151" s="1"/>
  <c r="N151"/>
  <c r="M151"/>
  <c r="K151"/>
  <c r="J151"/>
  <c r="I151"/>
  <c r="H151"/>
  <c r="G151"/>
  <c r="L150"/>
  <c r="L148" s="1"/>
  <c r="I150"/>
  <c r="F150"/>
  <c r="F148" s="1"/>
  <c r="N148"/>
  <c r="M148"/>
  <c r="K148"/>
  <c r="J148"/>
  <c r="I148"/>
  <c r="H148"/>
  <c r="G148"/>
  <c r="L147"/>
  <c r="L145" s="1"/>
  <c r="L143" s="1"/>
  <c r="I147"/>
  <c r="F147"/>
  <c r="F145" s="1"/>
  <c r="N145"/>
  <c r="N143" s="1"/>
  <c r="M145"/>
  <c r="K145"/>
  <c r="K143" s="1"/>
  <c r="J145"/>
  <c r="J143" s="1"/>
  <c r="I145"/>
  <c r="H145"/>
  <c r="G145"/>
  <c r="G143" s="1"/>
  <c r="M143"/>
  <c r="I143"/>
  <c r="H143"/>
  <c r="L142"/>
  <c r="I142"/>
  <c r="I140" s="1"/>
  <c r="F142"/>
  <c r="F140" s="1"/>
  <c r="N140"/>
  <c r="M140"/>
  <c r="L140"/>
  <c r="K140"/>
  <c r="J140"/>
  <c r="H140"/>
  <c r="G140"/>
  <c r="L139"/>
  <c r="I139"/>
  <c r="F139"/>
  <c r="L138"/>
  <c r="I138"/>
  <c r="F138"/>
  <c r="L137"/>
  <c r="I137"/>
  <c r="F137"/>
  <c r="L136"/>
  <c r="I136"/>
  <c r="F136"/>
  <c r="L135"/>
  <c r="I135"/>
  <c r="I131" s="1"/>
  <c r="F135"/>
  <c r="L134"/>
  <c r="I134"/>
  <c r="F134"/>
  <c r="L133"/>
  <c r="L131" s="1"/>
  <c r="I133"/>
  <c r="F133"/>
  <c r="N131"/>
  <c r="M131"/>
  <c r="K131"/>
  <c r="J131"/>
  <c r="H131"/>
  <c r="G131"/>
  <c r="F131"/>
  <c r="L130"/>
  <c r="I130"/>
  <c r="F130"/>
  <c r="L129"/>
  <c r="L125" s="1"/>
  <c r="I129"/>
  <c r="F129"/>
  <c r="L128"/>
  <c r="I128"/>
  <c r="I125" s="1"/>
  <c r="F128"/>
  <c r="L127"/>
  <c r="I127"/>
  <c r="F127"/>
  <c r="F125" s="1"/>
  <c r="N125"/>
  <c r="M125"/>
  <c r="K125"/>
  <c r="J125"/>
  <c r="H125"/>
  <c r="G125"/>
  <c r="L124"/>
  <c r="I124"/>
  <c r="F124"/>
  <c r="F122" s="1"/>
  <c r="N122"/>
  <c r="M122"/>
  <c r="L122"/>
  <c r="K122"/>
  <c r="J122"/>
  <c r="I122"/>
  <c r="H122"/>
  <c r="G122"/>
  <c r="L121"/>
  <c r="I121"/>
  <c r="F121"/>
  <c r="L120"/>
  <c r="I120"/>
  <c r="F120"/>
  <c r="L119"/>
  <c r="L115" s="1"/>
  <c r="I119"/>
  <c r="F119"/>
  <c r="L118"/>
  <c r="I118"/>
  <c r="I115" s="1"/>
  <c r="F118"/>
  <c r="L117"/>
  <c r="I117"/>
  <c r="F117"/>
  <c r="F115" s="1"/>
  <c r="N115"/>
  <c r="N90" s="1"/>
  <c r="M115"/>
  <c r="K115"/>
  <c r="J115"/>
  <c r="J90" s="1"/>
  <c r="H115"/>
  <c r="G115"/>
  <c r="L114"/>
  <c r="I114"/>
  <c r="F114"/>
  <c r="F110" s="1"/>
  <c r="L113"/>
  <c r="I113"/>
  <c r="F113"/>
  <c r="L112"/>
  <c r="L110" s="1"/>
  <c r="I112"/>
  <c r="F112"/>
  <c r="N110"/>
  <c r="M110"/>
  <c r="K110"/>
  <c r="J110"/>
  <c r="I110"/>
  <c r="H110"/>
  <c r="G110"/>
  <c r="L109"/>
  <c r="I109"/>
  <c r="F109"/>
  <c r="L108"/>
  <c r="I108"/>
  <c r="F108"/>
  <c r="L107"/>
  <c r="I107"/>
  <c r="F107"/>
  <c r="L106"/>
  <c r="I106"/>
  <c r="F106"/>
  <c r="L105"/>
  <c r="I105"/>
  <c r="F105"/>
  <c r="L104"/>
  <c r="I104"/>
  <c r="I102" s="1"/>
  <c r="F104"/>
  <c r="F102" s="1"/>
  <c r="N102"/>
  <c r="M102"/>
  <c r="L102"/>
  <c r="K102"/>
  <c r="J102"/>
  <c r="H102"/>
  <c r="G102"/>
  <c r="L101"/>
  <c r="I101"/>
  <c r="F101"/>
  <c r="L100"/>
  <c r="I100"/>
  <c r="F100"/>
  <c r="F96" s="1"/>
  <c r="L99"/>
  <c r="I99"/>
  <c r="F99"/>
  <c r="L98"/>
  <c r="L96" s="1"/>
  <c r="I98"/>
  <c r="F98"/>
  <c r="N96"/>
  <c r="M96"/>
  <c r="K96"/>
  <c r="J96"/>
  <c r="I96"/>
  <c r="H96"/>
  <c r="G96"/>
  <c r="L95"/>
  <c r="I95"/>
  <c r="F95"/>
  <c r="L94"/>
  <c r="I94"/>
  <c r="I92" s="1"/>
  <c r="F94"/>
  <c r="F92" s="1"/>
  <c r="N92"/>
  <c r="M92"/>
  <c r="L92"/>
  <c r="K92"/>
  <c r="K90" s="1"/>
  <c r="J92"/>
  <c r="H92"/>
  <c r="H90" s="1"/>
  <c r="G92"/>
  <c r="G90" s="1"/>
  <c r="M90"/>
  <c r="L89"/>
  <c r="L87" s="1"/>
  <c r="I89"/>
  <c r="F89"/>
  <c r="N87"/>
  <c r="M87"/>
  <c r="K87"/>
  <c r="J87"/>
  <c r="I87"/>
  <c r="H87"/>
  <c r="G87"/>
  <c r="F87"/>
  <c r="L86"/>
  <c r="L84" s="1"/>
  <c r="I86"/>
  <c r="F86"/>
  <c r="N84"/>
  <c r="M84"/>
  <c r="K84"/>
  <c r="J84"/>
  <c r="I84"/>
  <c r="H84"/>
  <c r="G84"/>
  <c r="F84"/>
  <c r="L83"/>
  <c r="L81" s="1"/>
  <c r="I83"/>
  <c r="F83"/>
  <c r="N81"/>
  <c r="M81"/>
  <c r="K81"/>
  <c r="J81"/>
  <c r="I81"/>
  <c r="H81"/>
  <c r="G81"/>
  <c r="F81"/>
  <c r="L80"/>
  <c r="L78" s="1"/>
  <c r="I80"/>
  <c r="F80"/>
  <c r="N78"/>
  <c r="M78"/>
  <c r="K78"/>
  <c r="J78"/>
  <c r="I78"/>
  <c r="H78"/>
  <c r="G78"/>
  <c r="F78"/>
  <c r="L77"/>
  <c r="I77"/>
  <c r="F77"/>
  <c r="L76"/>
  <c r="I76"/>
  <c r="I74" s="1"/>
  <c r="F76"/>
  <c r="F74" s="1"/>
  <c r="N74"/>
  <c r="M74"/>
  <c r="L74"/>
  <c r="K74"/>
  <c r="J74"/>
  <c r="H74"/>
  <c r="G74"/>
  <c r="L73"/>
  <c r="I73"/>
  <c r="I71" s="1"/>
  <c r="F73"/>
  <c r="F71" s="1"/>
  <c r="N71"/>
  <c r="M71"/>
  <c r="L71"/>
  <c r="K71"/>
  <c r="J71"/>
  <c r="H71"/>
  <c r="H64" s="1"/>
  <c r="G71"/>
  <c r="L70"/>
  <c r="I70"/>
  <c r="I66" s="1"/>
  <c r="I64" s="1"/>
  <c r="F70"/>
  <c r="L69"/>
  <c r="I69"/>
  <c r="F69"/>
  <c r="L68"/>
  <c r="L66" s="1"/>
  <c r="I68"/>
  <c r="F68"/>
  <c r="N66"/>
  <c r="N64" s="1"/>
  <c r="M66"/>
  <c r="M64" s="1"/>
  <c r="K66"/>
  <c r="J66"/>
  <c r="J64" s="1"/>
  <c r="H66"/>
  <c r="G66"/>
  <c r="F66"/>
  <c r="K64"/>
  <c r="G64"/>
  <c r="L63"/>
  <c r="I63"/>
  <c r="F63"/>
  <c r="F61" s="1"/>
  <c r="N61"/>
  <c r="M61"/>
  <c r="L61"/>
  <c r="K61"/>
  <c r="J61"/>
  <c r="I61"/>
  <c r="H61"/>
  <c r="G61"/>
  <c r="L60"/>
  <c r="I60"/>
  <c r="F60"/>
  <c r="F58" s="1"/>
  <c r="N58"/>
  <c r="M58"/>
  <c r="L58"/>
  <c r="K58"/>
  <c r="J58"/>
  <c r="I58"/>
  <c r="H58"/>
  <c r="G58"/>
  <c r="L57"/>
  <c r="I57"/>
  <c r="F57"/>
  <c r="F55" s="1"/>
  <c r="N55"/>
  <c r="M55"/>
  <c r="L55"/>
  <c r="K55"/>
  <c r="J55"/>
  <c r="I55"/>
  <c r="H55"/>
  <c r="G55"/>
  <c r="L54"/>
  <c r="I54"/>
  <c r="F54"/>
  <c r="F52" s="1"/>
  <c r="N52"/>
  <c r="M52"/>
  <c r="L52"/>
  <c r="K52"/>
  <c r="J52"/>
  <c r="I52"/>
  <c r="H52"/>
  <c r="G52"/>
  <c r="L51"/>
  <c r="I51"/>
  <c r="F51"/>
  <c r="F49" s="1"/>
  <c r="N49"/>
  <c r="N47" s="1"/>
  <c r="M49"/>
  <c r="L49"/>
  <c r="K49"/>
  <c r="K47" s="1"/>
  <c r="J49"/>
  <c r="J47" s="1"/>
  <c r="I49"/>
  <c r="H49"/>
  <c r="G49"/>
  <c r="G47" s="1"/>
  <c r="M47"/>
  <c r="L47"/>
  <c r="I47"/>
  <c r="H47"/>
  <c r="L45"/>
  <c r="I45"/>
  <c r="I42" s="1"/>
  <c r="I40" s="1"/>
  <c r="F45"/>
  <c r="L44"/>
  <c r="I44"/>
  <c r="F44"/>
  <c r="F42" s="1"/>
  <c r="F40" s="1"/>
  <c r="N42"/>
  <c r="N40" s="1"/>
  <c r="M42"/>
  <c r="L42"/>
  <c r="K42"/>
  <c r="K40" s="1"/>
  <c r="J42"/>
  <c r="J40" s="1"/>
  <c r="H42"/>
  <c r="G42"/>
  <c r="G40" s="1"/>
  <c r="M40"/>
  <c r="L40"/>
  <c r="H40"/>
  <c r="L39"/>
  <c r="I39"/>
  <c r="I37" s="1"/>
  <c r="F39"/>
  <c r="F37" s="1"/>
  <c r="N37"/>
  <c r="M37"/>
  <c r="L37"/>
  <c r="K37"/>
  <c r="J37"/>
  <c r="H37"/>
  <c r="G37"/>
  <c r="L36"/>
  <c r="I36"/>
  <c r="I34" s="1"/>
  <c r="F36"/>
  <c r="F34" s="1"/>
  <c r="N34"/>
  <c r="M34"/>
  <c r="L34"/>
  <c r="K34"/>
  <c r="J34"/>
  <c r="H34"/>
  <c r="G34"/>
  <c r="L33"/>
  <c r="I33"/>
  <c r="I31" s="1"/>
  <c r="F33"/>
  <c r="F31" s="1"/>
  <c r="N31"/>
  <c r="M31"/>
  <c r="L31"/>
  <c r="K31"/>
  <c r="J31"/>
  <c r="H31"/>
  <c r="G31"/>
  <c r="L30"/>
  <c r="I30"/>
  <c r="I28" s="1"/>
  <c r="F30"/>
  <c r="F28" s="1"/>
  <c r="N28"/>
  <c r="M28"/>
  <c r="L28"/>
  <c r="K28"/>
  <c r="J28"/>
  <c r="H28"/>
  <c r="G28"/>
  <c r="L27"/>
  <c r="I27"/>
  <c r="I23" s="1"/>
  <c r="F27"/>
  <c r="L26"/>
  <c r="I26"/>
  <c r="F26"/>
  <c r="L25"/>
  <c r="L23" s="1"/>
  <c r="I25"/>
  <c r="F25"/>
  <c r="N23"/>
  <c r="M23"/>
  <c r="K23"/>
  <c r="J23"/>
  <c r="H23"/>
  <c r="G23"/>
  <c r="F23"/>
  <c r="L22"/>
  <c r="I22"/>
  <c r="F22"/>
  <c r="L21"/>
  <c r="L19" s="1"/>
  <c r="I21"/>
  <c r="F21"/>
  <c r="N19"/>
  <c r="M19"/>
  <c r="M12" s="1"/>
  <c r="K19"/>
  <c r="J19"/>
  <c r="I19"/>
  <c r="H19"/>
  <c r="G19"/>
  <c r="F19"/>
  <c r="L18"/>
  <c r="L14" s="1"/>
  <c r="I18"/>
  <c r="F18"/>
  <c r="L17"/>
  <c r="I17"/>
  <c r="I14" s="1"/>
  <c r="F17"/>
  <c r="L16"/>
  <c r="I16"/>
  <c r="F16"/>
  <c r="F14" s="1"/>
  <c r="N14"/>
  <c r="N12" s="1"/>
  <c r="M14"/>
  <c r="K14"/>
  <c r="K12" s="1"/>
  <c r="K11" s="1"/>
  <c r="J14"/>
  <c r="J12" s="1"/>
  <c r="H14"/>
  <c r="G14"/>
  <c r="G12" s="1"/>
  <c r="G11" s="1"/>
  <c r="H12"/>
  <c r="E15" i="3" l="1"/>
  <c r="G44"/>
  <c r="J44"/>
  <c r="E71"/>
  <c r="K71"/>
  <c r="G73"/>
  <c r="G71" s="1"/>
  <c r="D73"/>
  <c r="J73"/>
  <c r="G81"/>
  <c r="D81"/>
  <c r="J81"/>
  <c r="G88"/>
  <c r="J88"/>
  <c r="J86" s="1"/>
  <c r="D106"/>
  <c r="K128"/>
  <c r="G130"/>
  <c r="J130"/>
  <c r="D134"/>
  <c r="E143"/>
  <c r="G145"/>
  <c r="J145"/>
  <c r="D149"/>
  <c r="I174"/>
  <c r="I172" s="1"/>
  <c r="G181"/>
  <c r="G174" s="1"/>
  <c r="G172" s="1"/>
  <c r="J181"/>
  <c r="G186"/>
  <c r="D186"/>
  <c r="D192"/>
  <c r="J201"/>
  <c r="G209"/>
  <c r="J71"/>
  <c r="D86"/>
  <c r="K96"/>
  <c r="K13" s="1"/>
  <c r="K11" s="1"/>
  <c r="H96"/>
  <c r="G106"/>
  <c r="D117"/>
  <c r="G117"/>
  <c r="J186"/>
  <c r="J174" s="1"/>
  <c r="F207"/>
  <c r="F11" s="1"/>
  <c r="J214"/>
  <c r="J207" s="1"/>
  <c r="G225"/>
  <c r="G17"/>
  <c r="G15" s="1"/>
  <c r="D17"/>
  <c r="E28"/>
  <c r="E13" s="1"/>
  <c r="E11" s="1"/>
  <c r="D30"/>
  <c r="J30"/>
  <c r="J28" s="1"/>
  <c r="H28"/>
  <c r="D39"/>
  <c r="D28" s="1"/>
  <c r="G61"/>
  <c r="D61"/>
  <c r="J61"/>
  <c r="G92"/>
  <c r="G86" s="1"/>
  <c r="D98"/>
  <c r="J110"/>
  <c r="J106" s="1"/>
  <c r="J121"/>
  <c r="J117" s="1"/>
  <c r="H128"/>
  <c r="H13" s="1"/>
  <c r="H11" s="1"/>
  <c r="D130"/>
  <c r="G134"/>
  <c r="G128" s="1"/>
  <c r="J134"/>
  <c r="D145"/>
  <c r="D143" s="1"/>
  <c r="G149"/>
  <c r="J149"/>
  <c r="J143" s="1"/>
  <c r="K143"/>
  <c r="G158"/>
  <c r="D176"/>
  <c r="J192"/>
  <c r="L207"/>
  <c r="L11" s="1"/>
  <c r="G217"/>
  <c r="G214" s="1"/>
  <c r="D225"/>
  <c r="D207" s="1"/>
  <c r="C12" i="7"/>
  <c r="J14" i="6"/>
  <c r="J12" s="1"/>
  <c r="I55"/>
  <c r="I44" s="1"/>
  <c r="K44"/>
  <c r="K14" s="1"/>
  <c r="K12" s="1"/>
  <c r="I22"/>
  <c r="C61"/>
  <c r="C24"/>
  <c r="C22" s="1"/>
  <c r="C16" s="1"/>
  <c r="C14" s="1"/>
  <c r="C12" s="1"/>
  <c r="C71"/>
  <c r="C69" s="1"/>
  <c r="C77"/>
  <c r="C55"/>
  <c r="I16"/>
  <c r="I14" s="1"/>
  <c r="I12" s="1"/>
  <c r="H22"/>
  <c r="I34"/>
  <c r="F61"/>
  <c r="H16"/>
  <c r="H14" s="1"/>
  <c r="H12" s="1"/>
  <c r="C44"/>
  <c r="E44"/>
  <c r="E14" s="1"/>
  <c r="E12" s="1"/>
  <c r="G55"/>
  <c r="D174" i="3"/>
  <c r="D172" s="1"/>
  <c r="D71"/>
  <c r="J128"/>
  <c r="I207"/>
  <c r="I11" s="1"/>
  <c r="D15"/>
  <c r="D96"/>
  <c r="H11" i="2"/>
  <c r="L64"/>
  <c r="L163"/>
  <c r="I242"/>
  <c r="J11"/>
  <c r="F12"/>
  <c r="I12"/>
  <c r="L12"/>
  <c r="F64"/>
  <c r="L90"/>
  <c r="I90"/>
  <c r="L183"/>
  <c r="L212"/>
  <c r="L242"/>
  <c r="F273"/>
  <c r="N11"/>
  <c r="M11"/>
  <c r="F47"/>
  <c r="F90"/>
  <c r="F143"/>
  <c r="I273"/>
  <c r="G96" i="3" l="1"/>
  <c r="G207"/>
  <c r="G143"/>
  <c r="D128"/>
  <c r="D13" s="1"/>
  <c r="D11" s="1"/>
  <c r="J96"/>
  <c r="G28"/>
  <c r="G13" s="1"/>
  <c r="G11" s="1"/>
  <c r="J13"/>
  <c r="J172"/>
  <c r="F55" i="6"/>
  <c r="F44" s="1"/>
  <c r="F14" s="1"/>
  <c r="F12" s="1"/>
  <c r="G44"/>
  <c r="G14" s="1"/>
  <c r="G12" s="1"/>
  <c r="F11" i="2"/>
  <c r="I11"/>
  <c r="L11"/>
  <c r="J11" i="3" l="1"/>
</calcChain>
</file>

<file path=xl/sharedStrings.xml><?xml version="1.0" encoding="utf-8"?>
<sst xmlns="http://schemas.openxmlformats.org/spreadsheetml/2006/main" count="2152" uniqueCount="764">
  <si>
    <t>Ð²Ø²ÚÜøÆ ´ÚàôæºÆ ºÎ²ØàôîÜºðÆ Î²î²ðØ²Ü ìºð²´ºðÚ²È</t>
  </si>
  <si>
    <t>Ã. Å³Ù³Ý³Ï³Ñ³ïí³ÍÇ Ñ³Ù³ñ)</t>
  </si>
  <si>
    <t>î³ñ»Ï³Ý Ñ³ëï³ïí³Í åÉ³Ý</t>
  </si>
  <si>
    <t>î³ñ»Ï³Ý ×ßïí³Í åÉ³Ý</t>
  </si>
  <si>
    <t>ö³ëï³óÇ</t>
  </si>
  <si>
    <t>îáÕÇ NN</t>
  </si>
  <si>
    <t>ºÏ³Ùï³ï»ë³ÏÝ»ñÁ</t>
  </si>
  <si>
    <t>Ðá¹í³ÍÇ NN</t>
  </si>
  <si>
    <t>ÀÝ¹³Ù»ÝÁ (ë.5+ë.6)</t>
  </si>
  <si>
    <t>³Û¹ ÃíáõÙ`</t>
  </si>
  <si>
    <t>ÀÝ¹³Ù»ÝÁ (ë.8+ë.9)</t>
  </si>
  <si>
    <t>ÀÝ¹³Ù»ÝÁ (ë.11+ë.12)</t>
  </si>
  <si>
    <t>í³ñã³Ï³Ý Ù³ë</t>
  </si>
  <si>
    <t>ýáÝ¹³ÛÇÝ Ù³ë</t>
  </si>
  <si>
    <t>1000</t>
  </si>
  <si>
    <t>1100</t>
  </si>
  <si>
    <t>X</t>
  </si>
  <si>
    <t>1110</t>
  </si>
  <si>
    <t>1111</t>
  </si>
  <si>
    <t>ÐáÕÇ Ñ³ñÏ Ñ³Ù³ÛÝùÝ»ñÇ í³ñã³Ï³Ý ï³ñ³ÍùÝ»ñáõÙ ·ïÝíáÕ ÑáÕÇ Ñ³Ù³ñ</t>
  </si>
  <si>
    <t xml:space="preserve"> 1.2 ¶áõÛù³ÛÇÝ Ñ³ñÏ»ñ ³ÛÉ ·áõÛùÇó</t>
  </si>
  <si>
    <t>1121</t>
  </si>
  <si>
    <t>³Û¹ ÃíáõÙ`                                                                                                                                     ¶áõÛù³Ñ³ñÏ ÷áË³¹ñ³ÙÇçáóÝ»ñÇ Ñ³Ù³ñ</t>
  </si>
  <si>
    <t>1130</t>
  </si>
  <si>
    <t>1.3 ²åñ³ÝùÝ»ñÇ û·ï³·áñÍÙ³Ý Ï³Ù ·áñÍáõÝ»áõÃÛ³Ý Çñ³Ï³Ý³óÙ³Ý ÃáõÛÉïíáõÃÛ³Ý í×³ñÝ»ñ</t>
  </si>
  <si>
    <t>1131</t>
  </si>
  <si>
    <t>³Û¹ ÃíáõÙ`                                                                                                                                             î»Õ³Ï³Ý ïáõñù»ñ                                                      (ïáÕ 1132 + ïáÕ 1135 + ïáÕ 1136 + ïáÕ 1137 + ïáÕ 1138 + ïáÕ 1139 + ïáÕ 1140 + ïáÕ 1141 + ïáÕ 1142 + ïáÕ 1143 + ïáÕ 1144+ïáÕ 1145+ïáÕ 1146+ïáÕ 1147+ïáÕ 1148+ïáÕ 1149+ïáÕ 1150)</t>
  </si>
  <si>
    <t>1132</t>
  </si>
  <si>
    <t>1133</t>
  </si>
  <si>
    <t>1134</t>
  </si>
  <si>
    <t>³µ) àã ÑÇÙÝ³Ï³Ý ßÇÝáõÃÛáõÝÝ»ñÇ Ñ³Ù³ñ</t>
  </si>
  <si>
    <t>1135</t>
  </si>
  <si>
    <t xml:space="preserve">µ) Ð³Ù³ÛÝùÇ í³ñã. ï³ñ³ÍùáõÙ ß»Ýù»ñÇ, ßÇÝáõÃÛáõÝ-Ç, ù³Õ³ù³ßÇÝ³Ï³Ý ³ÛÉ ûµÛ»Ïï-Ç í»ñ³Ï³éáõóÙ³Ý, áõÅ»Õ³óÙ³Ý, í»ñ³Ï³Ý·ÝÙ³Ý, ³ñ¹Ç³Ï³Ý³óÙ³Ý ³ßË³ï³ÝùÝ»ñ (µ³ó³é. ÐÐ ûñ»Ýë¹ñõÃÛ³Ùµ ë³ÑÙ³Ýí³Í` ßÇÝ³ñ³ñáõÃÛ³Ý ÃáõÛÉïí. ãå³Ñ³ÝçíáÕ ¹»åù»ñÇ) Ï³ï³ñ»Éáõ ÃáõÛÉïíáõÃÛ³Ý Ñ³Ù³ñ </t>
  </si>
  <si>
    <t>1136</t>
  </si>
  <si>
    <t>·) Ð³Ù³ÛÝùÇ í³ñã³Ï³Ý ï³ñ³ÍùáõÙ ß»Ýù»ñÇ, ßÇÝáõÃÛáõÝÝ»ñÇ, ù³Õ³ù³ßÇÝ³Ï³Ý ³ÛÉ ûµÛ»ÏïÝ»ñÇ  ù³Ý¹Ù³Ý ÃáõÛÉïíáõÃÛ³Ý Ñ³Ù³ñ</t>
  </si>
  <si>
    <t>1137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</si>
  <si>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</si>
  <si>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>1138</t>
  </si>
  <si>
    <t>») Ð³Ù³ÛÝùÇ ï³ñ³ÍùáõÙ µ³óûÃÛ³ í³×³éù Ï³½Ù³Ï»ñå»Éáõ ÃáõÛÉïíáõÃÛ³Ý Ñ³Ù³ñ</t>
  </si>
  <si>
    <t>1139</t>
  </si>
  <si>
    <t xml:space="preserve">½) Ð³Ù³ÛÝùÇ ï³ñ³ÍùáõÙ Ñ»ÕáõÏ í³é»ÉÇùÇ, ë»ÕÙí³Í µÝ³Ï³Ý Ï³Ù  Ñ»ÕáõÏ³óí³Í Ý³íÃ³ÛÇÝ ·³½»ñÇ Ù³Ýñ³Í³Ë ³é¨ïñÇ Ï»ï»ñáõÙ Ñ»ÕáõÏ í³é»ÉÇùÇ ¨ (Ï³Ù) ë»ÕÙí³Í µÝ³Ï³Ý Ï³Ù  Ñ»ÕáõÏ³óí³Í Ý³íÃ³ÛÇÝ ·³½»ñÇ ¨ ï»ËÝÇÏ³Ï³Ý Ñ»ÕáõÏÝ»ñÇ í³×³éùÇ ÃáõÛÉïíáõÃÛ³Ý Ñ³Ù³ñ </t>
  </si>
  <si>
    <t>1140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</si>
  <si>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</si>
  <si>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1141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</si>
  <si>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</si>
  <si>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1142</t>
  </si>
  <si>
    <t>Ã) Ð³Ù³ÛÝùÇ ï³ñ³ÍùáõÙ ³ñï³ùÇÝ ·áí³½¹ ï»Õ³¹ñ»Éáõ ÃáõÛÉïíáõÃÛ³Ý Ñ³Ù³ñ</t>
  </si>
  <si>
    <t xml:space="preserve">Å) Ð³Ù³ÛÝùÇ ³ñËÇíÇó ÷³ëï³ÃÕÃ»ñÇ å³ï×»Ý»Ý ¨ ÏñÏÝûñÇÝ³ÏÝ»ñ ïñ³Ù³¹ñ»Éáõ Ñ³Ù³ñ 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</si>
  <si>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</si>
  <si>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Åµ) Â³ÝÏ³ñÅ»ù Ù»ï³ÕÝ»ñÇó å³ïñ³ëïí³Í Çñ»ñÇ Ù³Ýñ³Í³Ë ³éáõí³×³éùÇ ÃáõÛÉïíáõÃÛ³Ý Ñ³Ù³ñ</t>
  </si>
  <si>
    <t>Å·) ²íïáÏ³Û³Ý³ï»ÕÇ Ñ³Ù³ñ</t>
  </si>
  <si>
    <t>Å¹) Ð³Ù³ÛÝùÇ ï³ñ³ÍùáõÙ ·ïÝíáÕ Ë³ÝáõÃÝ»ñáõÙ, Ïñå³ÏÝ»ñáõÙ ï»ËÝÇÏ³Ï³Ý Ñ»ÕáõÏÝ»ñÇ í³×³éùÇ ÃáõÛÉïíáõÃÛ³Ý Ñ³Ù³ñ</t>
  </si>
  <si>
    <t>Å») Ð³Ù³ÛÝùÇ ï³ñ³ÍùáõÙ Ñ³Ýñ³ÛÇÝ ëÝÝ¹Ç Ï³½Ù³Ï»ñåÙ³Ý ¨ Çñ³óÙ³Ý ÃáõÛÉïíáõÃÛ³Ý Ñ³Ù³ñ</t>
  </si>
  <si>
    <t>Å½) Ð³Û³ëï³ÝÇ Ð³Ýñ³å»ïáõÃÛ³Ý Ñ³Ù³ÛÝùÝ»ñÇ ³Ýí³ÝáõÙÝ»ñÁ ýÇñÙ³ÛÇÝ ³Ýí³ÝáõÙÝ»ñáõÙ û·ï³·áñÍ»Éáõ ÃáõÛÉïíáõÃÛ³Ý Ñ³Ù³ñ</t>
  </si>
  <si>
    <t>Å¿)  ²ÛÉ ï»Õ³Ï³Ý ïáõñù»ñ</t>
  </si>
  <si>
    <t>1.4 ²åñ³ÝùÝ»ñÇ Ù³ï³Ï³ñ³ñáõÙÇó ¨ Í³é³ÛáõÃÛáõÝÝ»ñÇ Ù³ïáõóáõÙÇó ³ÛÉ å³ñï³¹Çñ í×³ñÝ»ñ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</si>
  <si>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å³ï×»ÝÝ»ñ Ñ³Ý»Éáõ ¨ ¹ñ³ÝóÇó ù³Õí³ÍùÝ»ñ ï³Éáõ Ñ³Ù³ñ </t>
  </si>
  <si>
    <t>áñÇó`                                                                                ³) ºÏ³Ùï³Ñ³ñÏ</t>
  </si>
  <si>
    <t>µ) Þ³ÑáõÃ³Ñ³ñÏ</t>
  </si>
  <si>
    <t>·) úñ»Ýùáí å»ï³Ï³Ý µÛáõç»ÇÝ ³Ùñ³·ñíáÕ ³ÛÉ Ñ³ñÏ»ñÇó ¨ å³ñï³¹Çñ í×³ñÝ»ñÇó Ï³ï³ñíáÕ Ù³ëÑ³ÝáõÙÝ»ñÁ` Ûáõñ³ù³ÝãÛáõñ ï³ñí³ å»ï³Ï³Ý µÛáõç»Ç Ù³ëÇÝ ûñ»Ýùáí ë³ÑÙ³ÝíáÕ ã³÷»ñáí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</si>
  <si>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</si>
  <si>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2.2 Î³åÇï³É ³ñï³ùÇÝ å³ßïáÝ³Ï³Ý ¹ñ³Ù³ßÝáñÑÝ»ñ` ëï³óí³Í ³ÛÉ å»ïáõÃÛáõÝÝ»ñÇó</t>
  </si>
  <si>
    <t>2.3 ÀÝÃ³óÇÏ ³ñï³ùÇÝ å³ßïáÝ³Ï³Ý ¹ñ³Ù³ßÝáñÑÝ»ñ`  ëï³óí³Í ÙÇç³½·³ÛÇÝ Ï³½Ù³Ï»ñåáõÃÛáõÝÝ»ñÇó</t>
  </si>
  <si>
    <t>2.4 Î³åÇï³É ³ñï³ùÇÝ å³ßïáÝ³Ï³Ý ¹ñ³Ù³ßÝáñÑÝ»ñ`  ëï³óí³Í ÙÇç³½·³ÛÇÝ Ï³½Ù³Ï»ñåáõÃÛáõÝÝ»ñÇó</t>
  </si>
  <si>
    <t>µ) ä»ï³Ï³Ý µÛáõç»Çó ïñ³Ù³¹ñíáÕ ³ÛÉ ¹áï³óÇ³Ý»ñ (ïáÕ 1255 + ïáÕ 1256)</t>
  </si>
  <si>
    <t>µµ)  ³ÛÉ ¹áï³óÇ³Ý»ñ</t>
  </si>
  <si>
    <t>·) ä»ï³Ï³Ý µÛáõç»Çó ïñ³Ù³¹ñíáÕ Ýå³ï³Ï³ÛÇÝ Ñ³ïÏ³óáõÙÝ»ñ (ëáõµí»ÝóÇ³Ý»ñ)</t>
  </si>
  <si>
    <t>¹) ÐÐ ³ÛÉ Ñ³Ù³ÛÝùÝ»ñÇ µÛáõç»Ý»ñÇó ÁÝÃ³óÇÏ Í³Ëë»ñÇ ýÇÝ³Ýë³íáñÙ³Ý Ýå³ï³Ïáí ëï³óíáÕ å³ßïáÝ³Ï³Ý ¹ñ³Ù³ßÝáñÑÝ»ñ</t>
  </si>
  <si>
    <t xml:space="preserve"> 2.6 Î³åÇï³É Ý»ñùÇÝ å³ßïáÝ³Ï³Ý ¹ñ³Ù³ßÝáñÑÝ»ñ` ëï³óí³Í Ï³é³í³ñÙ³Ý ³ÛÉ Ù³Ï³ñ¹³ÏÝ»ñÇó   (ïáÕ 1261 + ïáÕ 1262)</t>
  </si>
  <si>
    <t>µ) ÐÐ ³ÛÉ Ñ³Ù³ÛÝùÝ»ñÇó Ï³åÇï³É Í³Ëë»ñÇ ýÇÝ³Ýë³íáñÙ³Ý Ýå³ï³Ïáí ëï³óíáÕ å³ßïáÝ³Ï³Ý ¹ñ³Ù³ßÝáñÑÝ»ñ</t>
  </si>
  <si>
    <t>1300</t>
  </si>
  <si>
    <t>1310</t>
  </si>
  <si>
    <t>1311</t>
  </si>
  <si>
    <t>1320</t>
  </si>
  <si>
    <t>3.2 Þ³Ñ³µ³ÅÇÝÝ»ñ</t>
  </si>
  <si>
    <t>1321</t>
  </si>
  <si>
    <t>1330</t>
  </si>
  <si>
    <t>1331</t>
  </si>
  <si>
    <t>1332</t>
  </si>
  <si>
    <t xml:space="preserve">Ð³Ù³ÛÝùÇ í³ñã³Ï³Ý ï³ñ³ÍùáõÙ ·ïÝíáÕ å»ï³Ï³Ý ë»÷³Ï³ÝáõÃÛáõÝ Ñ³Ù³ñíáÕ ÑáÕ»ñÇ í³ñÓ³Ï³ÉáõÃÛ³Ý í³ñÓ³í×³ñÝ»ñ </t>
  </si>
  <si>
    <t>1333</t>
  </si>
  <si>
    <t xml:space="preserve">Ð³Ù³ÛÝùÇ í³ñã³Ï³Ý ï³ñ³ÍùáõÙ ·ïÝíáÕ å»ïáõÃÛ³Ý ¨ Ñ³Ù³ÛÝùÇ ë»÷³Ï³ÝáõÃÛ³ÝÁ å³ïÏ³ÝáÕ ÑáÕ³Ù³ë»ñÇ Ï³éáõó³å³ïÙ³Ý Çñ³íáõÝùÇ ¹ÇÙ³ó ·³ÝÓíáÕ í³ñÓ³í×³ñÝ»ñ </t>
  </si>
  <si>
    <t>1334</t>
  </si>
  <si>
    <t>²ÛÉ ·áõÛùÇ í³ñÓ³Ï³ÉáõÃÛáõÝÇó Ùáõïù»ñ</t>
  </si>
  <si>
    <t>1340</t>
  </si>
  <si>
    <t>1341</t>
  </si>
  <si>
    <t>1342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</si>
  <si>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</si>
  <si>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1343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</si>
  <si>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³ÛÉ í×³ñÝ»ñ</t>
  </si>
  <si>
    <t>1350</t>
  </si>
  <si>
    <t>1351</t>
  </si>
  <si>
    <t>³Û¹ ÃíáõÙ`                                                                                                                                     î»Õ³Ï³Ý í×³ñÝ»ñ</t>
  </si>
  <si>
    <t>1352</t>
  </si>
  <si>
    <t xml:space="preserve">Ð³Ù³ÛÝùÇ í³ñã³Ï³Ý ï³ñ³ÍùáõÙ ÇÝùÝ³Ï³Ù Ï³éáõóí³Í ß»Ýù»ñÇ, ßÇÝáõÃÛáõÝÝ»ñÇ ûñÇÝ³Ï³Ý³óÙ³Ý Ñ³Ù³ñ í×³ñÝ»ñ </t>
  </si>
  <si>
    <t>1360</t>
  </si>
  <si>
    <t>1361</t>
  </si>
  <si>
    <t>³Û¹ ÃíáõÙ`                                                                    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</si>
  <si>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</si>
  <si>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</si>
  <si>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</si>
  <si>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t>1371</t>
  </si>
  <si>
    <t>1372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</si>
  <si>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Ý»ñùÇÝ ³ÕµÛáõñÝ»ñÇó</t>
  </si>
  <si>
    <t>1380</t>
  </si>
  <si>
    <t>1381</t>
  </si>
  <si>
    <t>³Û¹ ÃíáõÙ`                                                                                                                                   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</si>
  <si>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>1382</t>
  </si>
  <si>
    <t xml:space="preserve"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  </t>
  </si>
  <si>
    <t>1390</t>
  </si>
  <si>
    <t>1391</t>
  </si>
  <si>
    <t xml:space="preserve">³Û¹ ÃíáõÙ`                                                                                                                                        Ð³Ù³ÛÝùÇ ·áõÛùÇÝ å³ï×³é³Í íÝ³ëÝ»ñÇ ÷áËÑ³ïáõóáõÙÇó Ùáõïù»ñ 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</si>
  <si>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</si>
  <si>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</si>
  <si>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</si>
  <si>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µÛáõç»Ç Ùáõïù³·ñÙ³Ý »ÝÃ³Ï³ ³ÛÉ »Ï³ÙáõïÝ»ñ</t>
  </si>
  <si>
    <r>
      <rPr>
        <sz val="10"/>
        <rFont val="Arial Armenian"/>
        <family val="2"/>
      </rPr>
      <t>*1. Ð³Ù³ÛÝùÇ µÛáõç»Ç »Ï³ÙáõïÝ»ñÇ Ï³ï³ñÙ³Ý í»ñ³µ»ñÛ³É Ñ³ßí»ïíáõÃÛ³Ý.
Ð³Ù³ÛÝùÝ»ñÇ µÛáõç»Ý»ñÇ Ï³½ÙÙ³Ý Å³Ù³Ý³Ï í³ñã³Ï³Ý µÛáõç»Ç å³Ñáõëï³ÛÇÝ ýáÝ¹Çó ýáÝ¹³ÛÇÝ µÛáõç» Ñ³ïÏ³óáõÙÝ»ñ Ý³Ë³ï»ë»Éáõ ¹»åùáõÙ 1000-ñ¹,    1300-ñ¹ ¨ 1390-ñ¹ ïáÕ»ñÇ 5-ñ¹ ¨ 6-ñ¹, 8-ñ¹ ¨ 9-ñ¹, 11-ñ¹ ¨ 12-ñ¹ ëÛáõÝÛ³ÏÝ»ñáõÙ Ý»ñ³éí³Í óáõó³ÝÇßÝ»ñÇ Ñ³Ýñ³·áõÙ³ñÝ»ñÁ å»ïù ¿ Ñ³Ù³å³ï³ëË³Ý³µ³ñ ·»ñ³½³Ýó»Ý Ýßí³Í ïáÕ»ñÇ 4-ñ¹, 7-ñ¹, 10-ñ¹ ëÛáõÝÛ³ÏÝ»ñáõÙ Ý»ñ³éí³Í óáõó³ÝÇßÝ»ñÇÝ` 1392-ñ¹ ïáÕÇ 6-ñ¹, 9-ñ¹, 12-ñ¹ ëÛáõÝ³ÏÝ»ñáõÙ Ýßí³Í ·áõÙ³ñÝ»ñÇ ã³÷áí:</t>
    </r>
    <r>
      <rPr>
        <b/>
        <sz val="16"/>
        <rFont val="Arial Armenian"/>
        <family val="2"/>
      </rPr>
      <t xml:space="preserve">
</t>
    </r>
  </si>
  <si>
    <r>
      <t>**</t>
    </r>
    <r>
      <rPr>
        <sz val="10"/>
        <rFont val="Arial Armenian"/>
        <family val="2"/>
      </rPr>
      <t xml:space="preserve"> Èñ³óíáõÙ ¿ ÙÇ³ÛÝ î¶´-Ý»ñÇ ÏáÕÙÇó:</t>
    </r>
  </si>
  <si>
    <t>Ð²ÞìºîìàôÂÚàôÜ</t>
  </si>
  <si>
    <t xml:space="preserve">  îáÕÇ NN</t>
  </si>
  <si>
    <t>´³-ÅÇÝ</t>
  </si>
  <si>
    <t>ÊáõÙµ</t>
  </si>
  <si>
    <t>¸³ë</t>
  </si>
  <si>
    <t>´Ûáõç»ï³ÛÇÝ Í³Ëë»ñÇ ·áñÍ³é³Ï³Ý ¹³ë³Ï³ñ·Ù³Ý µ³ÅÇÝÝ»ñÇ, ËÙµ»ñÇ ¨ ¹³ë»ñÇ ³Ýí³ÝáõÙÝ»ñÁ</t>
  </si>
  <si>
    <t>ÀÝ¹³Ù»ÝÁ</t>
  </si>
  <si>
    <t>³Û¹ ÃíáõÙ</t>
  </si>
  <si>
    <t>(ë.7 + ë8)</t>
  </si>
  <si>
    <t>í³ñã³Ï³Ý µÛáõç»</t>
  </si>
  <si>
    <t>ýáÝ¹³ÛÇÝ µÛáõç»</t>
  </si>
  <si>
    <t>(ë.10 + ë11)</t>
  </si>
  <si>
    <t>(ë.13 + ë14)</t>
  </si>
  <si>
    <t xml:space="preserve"> X</t>
  </si>
  <si>
    <r>
      <t>ÀÜ¸²ØºÜÀ Ì²Êêºð</t>
    </r>
    <r>
      <rPr>
        <sz val="11"/>
        <rFont val="Arial Armenian"/>
        <family val="2"/>
      </rPr>
      <t xml:space="preserve"> </t>
    </r>
    <r>
      <rPr>
        <sz val="8"/>
        <rFont val="Arial Armenian"/>
        <family val="2"/>
      </rPr>
      <t>(ïáÕ2100+ïáÕ2200+ïáÕ2300+ïáÕ2400+ïáÕ2500+ïáÕ2600+ ïáÕ2700+ïáÕ2800+ïáÕ2900+ïáÕ3000+ïáÕ3100)</t>
    </r>
  </si>
  <si>
    <t>01</t>
  </si>
  <si>
    <t>0</t>
  </si>
  <si>
    <r>
      <t>ÀÜ¸Ð²Üàôð ´ÜàôÚÂÆ Ð²Üð²ÚÆÜ Ì²è²ÚàôÂÚàôÜÜºð</t>
    </r>
    <r>
      <rPr>
        <sz val="8"/>
        <rFont val="Arial Armenian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</si>
  <si>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t>1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</si>
  <si>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</si>
  <si>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>áñÇó`</t>
  </si>
  <si>
    <t xml:space="preserve">úñ»Ýë¹Çñ ¨ ·áñÍ³¹Çñ Ù³ñÙÇÝÝ»ñ,å»ï³Ï³Ý Ï³é³í³ñáõÙ </t>
  </si>
  <si>
    <t>2</t>
  </si>
  <si>
    <t xml:space="preserve">üÇÝ³Ýë³Ï³Ý ¨ Ñ³ñÏ³µÛáõç»ï³ÛÇÝ Ñ³ñ³µ»ñáõÃÛáõÝÝ»ñ </t>
  </si>
  <si>
    <t>3</t>
  </si>
  <si>
    <t xml:space="preserve">²ñï³ùÇÝ Ñ³ñ³µ»ñáõÃÛáõÝÝ»ñ </t>
  </si>
  <si>
    <t>²ñï³ùÇÝ ïÝï»ë³Ï³Ý û·ÝáõÃÛáõÝ</t>
  </si>
  <si>
    <t>²ñï³ùÇÝ ïÝï»ë³Ï³Ý ³ç³ÏóáõÃÛáõÝ</t>
  </si>
  <si>
    <t xml:space="preserve">ØÇç³½·³ÛÇÝ Ï³½Ù³Ï»ñåáõÃÛáõÝÝ»ñÇ ÙÇçáóáí ïñ³Ù³¹ñíáÕ ïÝï»ë³Ï³Ý û·ÝáõÃÛáõÝ </t>
  </si>
  <si>
    <t>ÀÝ¹Ñ³Ýáõñ µÝáõÛÃÇ Í³é³ÛáõÃÛáõÝÝ»ñ</t>
  </si>
  <si>
    <t xml:space="preserve">²ßË³ï³Ï³½ÙÇ /Ï³¹ñ»ñÇ/ ·Íáí ÁÝ¹Ñ³Ýáõñ µÝáõÛÃÇ Í³é³ÛáõÃÛáõÝÝ»ñ </t>
  </si>
  <si>
    <t xml:space="preserve">Ìñ³·ñÙ³Ý ¨ íÇ×³Ï³·ñ³Ï³Ý ÁÝ¹Ñ³Ýáõñ Í³é³ÛáõÃÛáõÝÝ»ñ </t>
  </si>
  <si>
    <t xml:space="preserve">ÀÝ¹Ñ³Ýáõñ µÝáõÛÃÇ ³ÛÉ Í³é³ÛáõÃÛáõÝÝ»ñ </t>
  </si>
  <si>
    <t>ÀÝ¹Ñ³Ýáõñ µÝáõÛÃÇ Ñ»ï³½áï³Ï³Ý ³ßË³ï³Ýù</t>
  </si>
  <si>
    <t xml:space="preserve">ÀÝ¹Ñ³Ýáõñ µÝáõÛÃÇ Ñ»ï³½áï³Ï³Ý ³ßË³ï³Ýù </t>
  </si>
  <si>
    <t xml:space="preserve">ÀÝ¹Ñ³Ýáõñ µÝáõÛÃÇ Ñ³Ýñ³ÛÇÝ Í³é³ÛáõÃÛáõÝÝ»ñÇ ·Íáí Ñ»ï³½áï³Ï³Ý ¨ Ý³Ë³·Í³ÛÇÝ ³ßË³ï³ÝùÝ»ñ </t>
  </si>
  <si>
    <t xml:space="preserve">ÀÝ¹Ñ³Ýáõñ µÝáõÛÃÇ Ñ³Ýñ³ÛÇÝ Í³é³ÛáõÃÛáõÝÝ»ñ ·Íáí Ñ»ï³½áï³Ï³Ý ¨ Ý³Ë³·Í³ÛÇÝ ³ßË³ï³ÝùÝ»ñ  </t>
  </si>
  <si>
    <t>ÀÝ¹Ñ³Ýáõñ µÝáõÛÃÇ Ñ³Ýñ³ÛÇÝ Í³é³ÛáõÃÛáõÝÝ»ñ (³ÛÉ ¹³ë»ñÇÝ ãå³ïÏ³ÝáÕ)</t>
  </si>
  <si>
    <t xml:space="preserve">ÀÝ¹Ñ³Ýáõñ µÝáõÛÃÇ Ñ³Ýñ³ÛÇÝ Í³é³ÛáõÃÛáõÝÝ»ñ (³ÛÉ ¹³ë»ñÇÝ ãå³ïÏ³ÝáÕ) </t>
  </si>
  <si>
    <t xml:space="preserve">ä»ï³Ï³Ý å³ñïùÇ ·Íáí ·áñÍ³éÝáõÃÛáõÝÝ»ñ </t>
  </si>
  <si>
    <t>Î³é³í³ñáõÃÛ³Ý ï³ñµ»ñ Ù³Ï³ñ¹³ÏÝ»ñÇ ÙÇç¨ Çñ³Ï³Ý³óíáÕ ÁÝ¹Ñ³Ýáõñ µÝáõÛÃÇ ïñ³Ýëý»ñïÝ»ñ</t>
  </si>
  <si>
    <t xml:space="preserve"> - ¹ñ³Ù³ßÝáñÑÝ»ñ ÐÐ å»ï³Ï³Ý µÛáõç»ÇÝ  </t>
  </si>
  <si>
    <t xml:space="preserve"> - ¹ñ³Ù³ßÝáñÑÝ»ñ ÐÐ ³ÛÉ Ñ³Ù³ÛÝù»ñÇ µÛáõç»Ý»ñÇÝ  </t>
  </si>
  <si>
    <t>02</t>
  </si>
  <si>
    <r>
      <t xml:space="preserve">ä²Þîä²ÜàôÂÚàôÜ </t>
    </r>
    <r>
      <rPr>
        <sz val="8"/>
        <rFont val="Arial Armenian"/>
        <family val="2"/>
      </rPr>
      <t>(ïáÕ2210+2220+ïáÕ2230+ïáÕ2240+ïáÕ2250)</t>
    </r>
  </si>
  <si>
    <t>è³½Ù³Ï³Ý å³ßïå³ÝáõÃÛáõÝ</t>
  </si>
  <si>
    <t xml:space="preserve">è³½Ù³Ï³Ý å³ßïå³ÝáõÃÛáõÝ </t>
  </si>
  <si>
    <t>ø³Õ³ù³óÇ³Ï³Ý å³ßïå³ÝáõÃÛáõÝ</t>
  </si>
  <si>
    <t xml:space="preserve">ø³Õ³ù³óÇ³Ï³Ý å³ßïå³ÝáõÃÛáõÝ </t>
  </si>
  <si>
    <t>²ñï³ùÇÝ é³½Ù³Ï³Ý û·ÝáõÃÛáõÝ</t>
  </si>
  <si>
    <t xml:space="preserve">²ñï³ùÇÝ é³½Ù³Ï³Ý û·ÝáõÃÛáõÝ </t>
  </si>
  <si>
    <t>Ð»ï³½áï³Ï³Ý ¨ Ý³Ë³·Í³ÛÇÝ ³ßË³ï³ÝùÝ»ñ å³ßïå³ÝáõÃÛ³Ý áÉáñïáõÙ</t>
  </si>
  <si>
    <t>ä³ßïå³ÝáõÃÛáõÝ (³ÛÉ ¹³ë»ñÇÝ ãå³ïÏ³ÝáÕ)</t>
  </si>
  <si>
    <t>03</t>
  </si>
  <si>
    <r>
      <t xml:space="preserve">Ð²ê²ð²Î²Î²Ü Î²ð¶, ²Üìî²Ü¶àôÂÚàôÜ ¨ ¸²î²Î²Ü ¶àðÌàôÜºàôÂÚàôÜ </t>
    </r>
    <r>
      <rPr>
        <sz val="8"/>
        <rFont val="Arial Armenian"/>
        <family val="2"/>
      </rPr>
      <t>(ïáÕ2310+ïáÕ2320+ïáÕ2330+ïáÕ2340+ïáÕ2350+ïáÕ2360+ïáÕ2370)</t>
    </r>
  </si>
  <si>
    <t>Ð³ë³ñ³Ï³Ï³Ý Ï³ñ· ¨ ³Ýíï³Ý·áõÃÛáõÝ</t>
  </si>
  <si>
    <t>àëïÇÏ³ÝáõÃÛáõÝ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</si>
  <si>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</si>
  <si>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</si>
  <si>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</si>
  <si>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</si>
  <si>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</si>
  <si>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 xml:space="preserve">¸³ï³ñ³ÝÝ»ñ </t>
  </si>
  <si>
    <t>Æñ³í³Ï³Ý å³ßïå³ÝáõÃÛáõÝ</t>
  </si>
  <si>
    <t>¸³ï³Ë³½áõÃÛáõÝ</t>
  </si>
  <si>
    <t>Î³É³Ý³í³Ûñ»ñ</t>
  </si>
  <si>
    <t xml:space="preserve">Î³É³Ý³í³Ûñ»ñ 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</si>
  <si>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</si>
  <si>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 (³ÛÉ ¹³ë»ñÇÝ ãå³ïÏ³ÝáÕ)</t>
  </si>
  <si>
    <t>Ð³ë³ñ³Ï³Ï³Ý Ï³ñ· ¨ ³Ýíï³Ý·áõÃÛáõÝ (³ÛÉ ¹³ë»ñÇÝ ãå³ïÏ³ÝáÕ)</t>
  </si>
  <si>
    <t>04</t>
  </si>
  <si>
    <r>
      <t>îÜîºê²Î²Ü Ð²ð²´ºðàôÂÚàôÜÜºð (</t>
    </r>
    <r>
      <rPr>
        <sz val="8"/>
        <rFont val="Arial Armenian"/>
        <family val="2"/>
      </rPr>
      <t>ïáÕ2410+ïáÕ2420+ïáÕ2430+ïáÕ2440+ïáÕ2450+ïáÕ2460+ïáÕ2470+ïáÕ2480+ïáÕ2490</t>
    </r>
    <r>
      <rPr>
        <sz val="9"/>
        <rFont val="Arial Armenian"/>
        <family val="2"/>
      </rPr>
      <t>)</t>
    </r>
  </si>
  <si>
    <t>ÀÝ¹Ñ³Ýáõñ µÝáõÛÃÇ ïÝï»ë³Ï³Ý, ³é¨ïñ³ÛÇÝ ¨ ³ßË³ï³ÝùÇ ·Íáí Ñ³ñ³µ»ñáõÃÛáõÝÝ»ñ</t>
  </si>
  <si>
    <t xml:space="preserve">ÀÝ¹Ñ³Ýáõñ µÝáõÛÃÇ ïÝï»ë³Ï³Ý ¨ ³é¨ïñ³ÛÇÝ Ñ³ñ³µ»ñáõÃÛáõÝÝ»ñ </t>
  </si>
  <si>
    <t xml:space="preserve">²ßË³ï³ÝùÇ Ñ»ï Ï³åí³Í ÁÝ¹Ñ³Ýáõñ µÝáõÛÃÇ Ñ³ñ³µ»ñáõÃÛáõÝÝ»ñ </t>
  </si>
  <si>
    <t>¶ÛáõÕ³ïÝï»ëáõÃÛáõÝ, ³Ýï³é³ÛÇÝ ïÝï»ëáõÃÛáõÝ, ÓÏÝáñëáõÃÛáõÝ ¨ áñëáñ¹áõÃÛáõÝ</t>
  </si>
  <si>
    <t xml:space="preserve">¶ÛáõÕ³ïÝï»ëáõÃÛáõÝ </t>
  </si>
  <si>
    <t xml:space="preserve">²Ýï³é³ÛÇÝ ïÝï»ëáõÃÛáõÝ </t>
  </si>
  <si>
    <t>ÒÏÝáñëáõÃÛáõÝ ¨ áñëáñ¹áõÃÛáõÝ</t>
  </si>
  <si>
    <t>àéá·áõÙ</t>
  </si>
  <si>
    <t>ì³é»ÉÇù ¨ ¿Ý»ñ·»ïÇÏ³</t>
  </si>
  <si>
    <t>ø³ñ³ÍáõË  ¨ ³ÛÉ Ï³ñÍñ µÝ³Ï³Ý í³é»ÉÇù</t>
  </si>
  <si>
    <t xml:space="preserve">Ü³íÃ³ÙÃ»ñù ¨ µÝ³Ï³Ý ·³½ </t>
  </si>
  <si>
    <t>ØÇçáõÏ³ÛÇÝ í³é»ÉÇù</t>
  </si>
  <si>
    <t>ì³é»ÉÇùÇ ³ÛÉ ï»ë³ÏÝ»ñ</t>
  </si>
  <si>
    <t xml:space="preserve">¾É»Ïïñ³¿Ý»ñ·Ç³ </t>
  </si>
  <si>
    <t>àã ¿É»Ïïñ³Ï³Ý ¿Ý»ñ·Ç³</t>
  </si>
  <si>
    <t>È»éÝ³³ñ¹ÛáõÝ³Ñ³ÝáõÙ, ³ñ¹ÛáõÝ³µ»ñáõÃÛáõÝ ¨ ßÇÝ³ñ³ñáõÃÛáõÝ</t>
  </si>
  <si>
    <t>Ð³Ýù³ÛÇÝ é»ëáõñëÝ»ñÇ ³ñ¹ÛáõÝ³Ñ³ÝáõÙ, µ³ó³éáõÃÛ³Ùµ µÝ³Ï³Ý í³é»ÉÇùÇ</t>
  </si>
  <si>
    <t xml:space="preserve">²ñ¹ÛáõÝ³µ»ñáõÃÛáõÝ </t>
  </si>
  <si>
    <t xml:space="preserve">ÞÇÝ³ñ³ñáõÃÛáõÝ </t>
  </si>
  <si>
    <t>îñ³Ýëåáñï</t>
  </si>
  <si>
    <t xml:space="preserve">×³Ý³å³ñÑ³ÛÇÝ ïñ³Ýëåáñï </t>
  </si>
  <si>
    <t xml:space="preserve">æñ³ÛÇÝ ïñ³Ýëåáñï </t>
  </si>
  <si>
    <t xml:space="preserve">ºñÏ³ÃáõÕ³ÛÇÝ ïñ³Ýëåáñï </t>
  </si>
  <si>
    <t xml:space="preserve">ú¹³ÛÇÝ ïñ³Ýëåáñï </t>
  </si>
  <si>
    <t xml:space="preserve">ÊáÕáí³Ï³ß³ñ³ÛÇÝ ¨ ³ÛÉ ïñ³Ýëåáñï </t>
  </si>
  <si>
    <t>Î³å</t>
  </si>
  <si>
    <t xml:space="preserve">Î³å </t>
  </si>
  <si>
    <t>²ÛÉ µÝ³·³í³éÝ»ñ</t>
  </si>
  <si>
    <t xml:space="preserve">Ø»Í³Í³Ë ¨ Ù³Ýñ³Í³Ë ³é¨ïáõñ, ³åñ³ÝùÝ»ñÇ å³Ñå³ÝáõÙ ¨ å³Ñ»ëï³íáñáõÙ  </t>
  </si>
  <si>
    <t>ÐÛáõñ³ÝáóÝ»ñ ¨ Ñ³ë³ñ³Ï³Ï³Ý ëÝÝ¹Ç ûµÛ»ÏïÝ»ñ</t>
  </si>
  <si>
    <t xml:space="preserve">¼µáë³ßñçáõÃÛáõÝ </t>
  </si>
  <si>
    <t xml:space="preserve">¼³ñ·³óÙ³Ý µ³½Ù³Ýå³ï³Ï Íñ³·ñ»ñ </t>
  </si>
  <si>
    <t>îÝï»ë³Ï³Ý Ñ³ñ³µ»ñáõÃÛáõÝÝ»ñÇ ·Íáí Ñ»ï³½áï³Ï³Ý ¨ Ý³Ë³·Í³ÛÇÝ ³ßË³ï³ÝùÝ»ñ</t>
  </si>
  <si>
    <t>ÀÝ¹Ñ³Ýáõñ µÝáõÛÃÇ ïÝï»ë³Ï³Ý, ³é¨ïñ³ÛÇÝ ¨ ³ßË³ï³ÝùÇ Ñ³ñó»ñÇ ·Íáí Ñ»ï³½áï³Ï³Ý ¨ Ý³Ë³·Í³ÛÇÝ ³ßË³ï³ÝùÝ»ñ</t>
  </si>
  <si>
    <t>¶ÛáõÕ³ïÝï»ëáõÃÛ³Ý, ³Ýï³é³ÛÇÝ ïÝï»ëáõÃÛ³Ý, ÓÏÝáñëáõÃÛ³Ý ¨ áñëáñ¹áõÃÛ³Ý ·Íáí Ñ»ï³½áï³Ï³Ý ¨ Ý³Ë³·Í³ÛÇÝ ³ßË³ï³ÝùÝ»ñ</t>
  </si>
  <si>
    <t>ì³é»ÉÇùÇ ¨ ¿Ý»ñ·»ïÇÏ³ÛÇ ·Íáí Ñ»ï³½áï³Ï³Ý ¨ Ý³Ë³·Í³ÛÇÝ ³ßË³ï³ÝùÝ»ñ</t>
  </si>
  <si>
    <t xml:space="preserve">È»éÝ³³ñ¹ÛáõÝ³Ñ³ÝÙ³Ý, ³ñ¹ÛáõÝ³µ»ñáõÃÛ³Ý ¨ ßÇÝ³ñ³ñáõÃÛ³Ý ·Íáí Ñ»ï³½áï³Ï³Ý ¨ Ý³Ë³·Í³ÛÇÝ ³ßË³ï³ÝùÝ»ñ </t>
  </si>
  <si>
    <t>îñ³ÝëåáñïÇ ·Íáí Ñ»ï³½áï³Ï³Ý ¨ Ý³Ë³·Í³ÛÇÝ ³ßË³ï³ÝùÝ»ñ</t>
  </si>
  <si>
    <t>Î³åÇ ·Íáí Ñ»ï³½áï³Ï³Ý ¨ Ý³Ë³·Í³ÛÇÝ ³ßË³ï³ÝùÝ»ñ</t>
  </si>
  <si>
    <t>²ÛÉ µÝ³·³í³éÝ»ñÇ ·Íáí Ñ»ï³½áï³Ï³Ý ¨ Ý³Ë³·Í³ÛÇÝ ³ßË³ï³ÝùÝ»ñ</t>
  </si>
  <si>
    <t>îÝï»ë³Ï³Ý Ñ³ñ³µ»ñáõÃÛáõÝÝ»ñ (³ÛÉ ¹³ë»ñÇÝ ãå³ïÏ³ÝáÕ)</t>
  </si>
  <si>
    <t>05</t>
  </si>
  <si>
    <r>
      <t xml:space="preserve">Þðæ²Î² ØÆæ²ì²ÚðÆ ä²Þîä²ÜàôÂÚàôÜ </t>
    </r>
    <r>
      <rPr>
        <sz val="8"/>
        <rFont val="Arial Armenian"/>
        <family val="2"/>
      </rPr>
      <t>(ïáÕ2510+ïáÕ2520+ïáÕ2530+ïáÕ2540+ïáÕ2550+ïáÕ2560)</t>
    </r>
  </si>
  <si>
    <t>²Õµ³Ñ³ÝáõÙ</t>
  </si>
  <si>
    <t>Î»Õï³çñ»ñÇ Ñ»é³óáõÙ</t>
  </si>
  <si>
    <t xml:space="preserve">Î»Õï³çñ»ñÇ Ñ»é³óáõÙ </t>
  </si>
  <si>
    <t>Þñç³Ï³ ÙÇç³í³ÛñÇ ³ÕïáïÙ³Ý ¹»Ù å³Ûù³ñ</t>
  </si>
  <si>
    <t>Î»Ýë³µ³½Ù³½³ÝáõÃÛ³Ý ¨ µÝáõÃÛ³Ý  å³ßïå³ÝáõÃÛáõÝ</t>
  </si>
  <si>
    <t>Þñç³Ï³ ÙÇç³í³ÛñÇ å³ßïå³ÝáõÃÛ³Ý ·Íáí Ñ»ï³½áï³Ï³Ý ¨ Ý³Ë³·Í³ÛÇÝ ³ßË³ï³ÝùÝ»ñ</t>
  </si>
  <si>
    <t>Þñç³Ï³ ÙÇç³í³ÛñÇ å³ßïå³ÝáõÃÛáõÝ (³ÛÉ ¹³ë»ñÇÝ ãå³ïÏ³ÝáÕ)</t>
  </si>
  <si>
    <t>06</t>
  </si>
  <si>
    <r>
      <t xml:space="preserve">´Ü²Î²ð²Ü²ÚÆÜ ÞÆÜ²ð²ðàôÂÚàôÜ ºì ÎàØàôÜ²È Ì²è²ÚàôÂÚàôÜ </t>
    </r>
    <r>
      <rPr>
        <sz val="8"/>
        <rFont val="Arial Armenian"/>
        <family val="2"/>
      </rPr>
      <t>(ïáÕ3610+ïáÕ3620+ïáÕ3630+ïáÕ3640+ïáÕ3650+ïáÕ3660)</t>
    </r>
  </si>
  <si>
    <t>´Ý³Ï³ñ³Ý³ÛÇÝ ßÇÝ³ñ³ñáõÃÛáõÝ</t>
  </si>
  <si>
    <t xml:space="preserve">´Ý³Ï³ñ³Ý³ÛÇÝ ßÇÝ³ñ³ñáõÃÛáõÝ </t>
  </si>
  <si>
    <t>Ð³Ù³ÛÝù³ÛÇÝ ½³ñ·³óáõÙ</t>
  </si>
  <si>
    <t>æñ³Ù³ï³Ï³ñ³ñáõÙ</t>
  </si>
  <si>
    <t xml:space="preserve">æñ³Ù³ï³Ï³ñ³ñáõÙ </t>
  </si>
  <si>
    <t>öáÕáóÝ»ñÇ Éáõë³íáñáõÙ</t>
  </si>
  <si>
    <t xml:space="preserve">öáÕáóÝ»ñÇ Éáõë³íáñáõÙ </t>
  </si>
  <si>
    <t xml:space="preserve">´Ý³Ï³ñ³Ý³ÛÇÝ ßÇÝ³ñ³ñáõÃÛ³Ý ¨ ÏáÙáõÝ³É Í³é³ÛáõÃÛáõÝÝ»ñÇ ·Íáí Ñ»ï³½áï³Ï³Ý ¨ Ý³Ë³·Í³ÛÇÝ ³ßË³ï³ÝùÝ»ñ </t>
  </si>
  <si>
    <t>´Ý³Ï³ñ³Ý³ÛÇÝ ßÇÝ³ñ³ñáõÃÛ³Ý ¨ ÏáÙáõÝ³É Í³é³ÛáõÃÛáõÝÝ»ñ (³ÛÉ ¹³ë»ñÇÝ ãå³ïÏ³ÝáÕ)</t>
  </si>
  <si>
    <t>07</t>
  </si>
  <si>
    <r>
      <t>²èàÔæ²ä²ÐàôÂÚàôÜ (</t>
    </r>
    <r>
      <rPr>
        <sz val="8"/>
        <rFont val="Arial Armenian"/>
        <family val="2"/>
      </rPr>
      <t>ïáÕ2710+ïáÕ2720+ïáÕ2730+ïáÕ2740+ïáÕ2750+ïáÕ2760</t>
    </r>
    <r>
      <rPr>
        <sz val="9"/>
        <rFont val="Arial Armenian"/>
        <family val="2"/>
      </rPr>
      <t>)</t>
    </r>
  </si>
  <si>
    <t>´ÅßÏ³Ï³Ý ³åñ³ÝùÝ»ñ, ë³ñù»ñ ¨ ë³ñù³íáñáõÙÝ»ñ</t>
  </si>
  <si>
    <t>¸»Õ³·áñÍ³Ï³Ý ³åñ³ÝùÝ»ñ</t>
  </si>
  <si>
    <t>²ÛÉ µÅßÏ³Ï³Ý ³åñ³ÝùÝ»ñ</t>
  </si>
  <si>
    <t>´ÅßÏ³Ï³Ý ë³ñù»ñ ¨ ë³ñù³íáñáõÙÝ»ñ</t>
  </si>
  <si>
    <t>²ñï³ÑÇí³Ý¹³Ýáó³ÛÇÝ Í³é³ÛáõÃÛáõÝÝ»ñ</t>
  </si>
  <si>
    <t>ÀÝ¹Ñ³Ýáõñ µÝáõÛÃÇ µÅßÏ³Ï³Ý Í³é³ÛáõÃÛáõÝÝ»ñ</t>
  </si>
  <si>
    <t>Ø³ëÝ³·Çï³óí³Í µÅßÏ³Ï³Ý Í³é³ÛáõÃÛáõÝÝ»ñ</t>
  </si>
  <si>
    <t xml:space="preserve">êïáÙ³ïáÉá·Ç³Ï³Ý Í³é³ÛáõÃÛáõÝÝ»ñ </t>
  </si>
  <si>
    <t>ä³ñ³µÅßÏ³Ï³Ý Í³é³ÛáõÃÛáõÝÝ»ñ</t>
  </si>
  <si>
    <t>ÐÇí³Ý¹³Ýáó³ÛÇÝ Í³é³ÛáõÃÛáõÝÝ»ñ</t>
  </si>
  <si>
    <t xml:space="preserve">ÀÝ¹Ñ³Ýáõñ µÝáõÛÃÇ ÑÇí³Ý¹³Ýáó³ÛÇÝ Í³é³ÛáõÃÛáõÝÝ»ñ </t>
  </si>
  <si>
    <t>Ø³ëÝ³·Çï³óí³Í ÑÇí³Ý¹³Ýáó³ÛÇÝ Í³é³ÛáõÃÛáõÝÝ»ñ</t>
  </si>
  <si>
    <t>´ÅßÏ³Ï³Ý, Ùáñ ¨ Ù³ÝÏ³Ý Ï»ÝïñáÝÝ»ñÇ  Í³é³ÛáõÃÛáõÝÝ»ñ</t>
  </si>
  <si>
    <t>ÐÇí³Ý¹Ç ËÝ³ÙùÇ ¨ ³éáÕçáõÃÛ³Ý í»ñ³Ï³Ý·ÝÙ³Ý ïÝ³ÛÇÝ Í³é³ÛáõÃÛáõÝÝ»ñ</t>
  </si>
  <si>
    <t>Ð³Ýñ³ÛÇÝ ³éáÕç³å³Ñ³Ï³Ý Í³é³ÛáõÃÛáõÝÝ»ñ</t>
  </si>
  <si>
    <t xml:space="preserve">²éáÕç³å³ÑáõÃÛ³Ý ·Íáí Ñ»ï³½áï³Ï³Ý ¨ Ý³Ë³·Í³ÛÇÝ ³ßË³ï³ÝùÝ»ñ </t>
  </si>
  <si>
    <t>²éáÕç³å³ÑáõÃÛáõÝ (³ÛÉ ¹³ë»ñÇÝ ãå³ïÏ³ÝáÕ)</t>
  </si>
  <si>
    <t>²éáÕç³å³Ñ³Ï³Ý Ñ³ñ³ÏÇó Í³é³ÛáõÃÛáõÝÝ»ñ ¨ Íñ³·ñ»ñ</t>
  </si>
  <si>
    <t>08</t>
  </si>
  <si>
    <r>
      <t xml:space="preserve">Ð²Ü¶Æêî, ØÞ²ÎàôÚÂ ºì ÎðàÜ </t>
    </r>
    <r>
      <rPr>
        <sz val="8"/>
        <rFont val="Arial Armenian"/>
        <family val="2"/>
      </rPr>
      <t>(ïáÕ2810+ïáÕ2820+ïáÕ2830+ïáÕ2840+ïáÕ2850+ïáÕ2860)</t>
    </r>
  </si>
  <si>
    <t>Ð³Ý·ëïÇ ¨ ëåáñïÇ Í³é³ÛáõÃÛáõÝÝ»ñ</t>
  </si>
  <si>
    <t>Øß³ÏáõÃ³ÛÇÝ Í³é³ÛáõÃÛáõÝÝ»ñ</t>
  </si>
  <si>
    <t>¶ñ³¹³ñ³ÝÝ»ñ</t>
  </si>
  <si>
    <t>Â³Ý·³ñ³ÝÝ»ñ ¨ óáõó³ëñ³ÑÝ»ñ</t>
  </si>
  <si>
    <t>Øß³ÏáõÛÃÇ ïÝ»ñ, ³ÏáõÙµÝ»ñ, Ï»ÝïñáÝÝ»ñ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</si>
  <si>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</si>
  <si>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</si>
  <si>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</si>
  <si>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</si>
  <si>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è³¹Çá ¨ Ñ»éáõëï³Ñ³Õáñ¹áõÙÝ»ñÇ Ñ»é³ñÓ³ÏÙ³Ý ¨ Ññ³ï³ñ³Ïã³Ï³Ý Í³é³ÛáõÃÛáõÝÝ»ñ</t>
  </si>
  <si>
    <t>Ð»éáõëï³é³¹ÇáÑ³Õáñ¹áõÙÝ»ñ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</si>
  <si>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</si>
  <si>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</si>
  <si>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</si>
  <si>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</si>
  <si>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</si>
  <si>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t>Ð³Ý·ëïÇ, Ùß³ÏáõÛÃÇ ¨ ÏñáÝÇ ·Íáí Ñ»ï³½áï³Ï³Ý ¨ Ý³Ë³·Í³ÛÇÝ ³ßË³ï³ÝùÝ»ñ</t>
  </si>
  <si>
    <t>Ð³Ý·Çëï, Ùß³ÏáõÛÃ ¨ ÏñáÝ (³ÛÉ ¹³ë»ñÇÝ ãå³ïÏ³ÝáÕ)</t>
  </si>
  <si>
    <t>09</t>
  </si>
  <si>
    <r>
      <t xml:space="preserve">ÎðÂàôÂÚàôÜ </t>
    </r>
    <r>
      <rPr>
        <sz val="8"/>
        <rFont val="Arial Armenian"/>
        <family val="2"/>
      </rPr>
      <t>(ïáÕ2910+ïáÕ2920+ïáÕ2930+ïáÕ2940+ïáÕ2950+ïáÕ2960+ïáÕ2970+ïáÕ2980)</t>
    </r>
  </si>
  <si>
    <t>Ü³Ë³¹åñáó³Ï³Ý ¨ ï³ññ³Ï³Ý ÁÝ¹Ñ³Ýáõñ ÏñÃáõÃÛáõÝ</t>
  </si>
  <si>
    <t xml:space="preserve">Ü³Ë³¹åñáó³Ï³Ý ÏñÃáõÃÛáõÝ </t>
  </si>
  <si>
    <t xml:space="preserve">î³ññ³Ï³Ý ÁÝ¹Ñ³Ýáõñ ÏñÃáõÃÛáõÝ </t>
  </si>
  <si>
    <t>ØÇçÝ³Ï³ñ· ÁÝ¹Ñ³Ýáõñ ÏñÃáõÃÛáõÝ</t>
  </si>
  <si>
    <t>ÐÇÙÝ³Ï³Ý ÁÝ¹Ñ³Ýáõñ ÏñÃáõÃÛáõÝ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</si>
  <si>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</si>
  <si>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</si>
  <si>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</si>
  <si>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</si>
  <si>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´³ñÓñ³·áõÛÝ ÏñÃáõÃÛáõÝ</t>
  </si>
  <si>
    <t>´³ñÓñ³·áõÛÝ Ù³ëÝ³·Çï³Ï³Ý ÏñÃáõÃÛáõÝ</t>
  </si>
  <si>
    <t>Ð»ïµáõÑ³Ï³Ý Ù³ëÝ³·Çï³Ï³Ý ÏñÃáõÃÛáõÝ</t>
  </si>
  <si>
    <t xml:space="preserve">Àëï Ù³Ï³ñ¹³ÏÝ»ñÇ ã¹³ë³Ï³ñ·íáÕ ÏñÃáõÃÛáõÝ </t>
  </si>
  <si>
    <t>²ñï³¹åñáó³Ï³Ý ¹³ëïÇ³ñ³ÏáõÃÛáõÝ</t>
  </si>
  <si>
    <t>Èñ³óáõóÇã ÏñÃáõÃÛáõÝ</t>
  </si>
  <si>
    <t xml:space="preserve">ÎñÃáõÃÛ³ÝÁ ïñ³Ù³¹ñíáÕ ûÅ³Ý¹³Ï Í³é³ÛáõÃÛáõÝÝ»ñ </t>
  </si>
  <si>
    <t>ÎñÃáõÃÛ³Ý áÉáñïáõÙ Ñ»ï³½áï³Ï³Ý ¨ Ý³Ë³·Í³ÛÇÝ ³ßË³ï³ÝùÝ»ñ</t>
  </si>
  <si>
    <t>ÎñÃáõÃÛáõÝ (³ÛÉ ¹³ë»ñÇÝ ãå³ïÏ³ÝáÕ)</t>
  </si>
  <si>
    <t>10</t>
  </si>
  <si>
    <r>
      <t xml:space="preserve">êàòÆ²È²Î²Ü ä²Þîä²ÜàôÂÚàôÜ </t>
    </r>
    <r>
      <rPr>
        <sz val="8"/>
        <rFont val="Arial Armenian"/>
        <family val="2"/>
      </rPr>
      <t xml:space="preserve">(ïáÕ3010+ïáÕ3020+ïáÕ3030+ïáÕ3040+ïáÕ3050+ïáÕ3060+ïáÕ3070+ïáÕ3080+ïáÕ3090) </t>
    </r>
  </si>
  <si>
    <t>ì³ï³éáÕçáõÃÛáõÝ ¨ ³Ý³ßË³ïáõÝ³ÏáõÃÛáõÝ</t>
  </si>
  <si>
    <t>ì³ï³éáÕçáõÃÛáõÝ</t>
  </si>
  <si>
    <t>²Ý³ßË³ïáõÝ³ÏáõÃÛáõÝ</t>
  </si>
  <si>
    <t>Ì»ñáõÃÛáõÝ</t>
  </si>
  <si>
    <t xml:space="preserve">Ð³ñ³½³ïÇÝ Ïáñóñ³Í ³ÝÓÇÝù </t>
  </si>
  <si>
    <t>ÀÝï³ÝÇùÇ ³Ý¹³ÙÝ»ñ ¨ ½³í³ÏÝ»ñ</t>
  </si>
  <si>
    <t>¶áñÍ³½ñÏáõÃÛáõÝ</t>
  </si>
  <si>
    <t xml:space="preserve">´Ý³Ï³ñ³Ý³ÛÇÝ ³å³ÑáíáõÙ </t>
  </si>
  <si>
    <t xml:space="preserve">êáóÇ³É³Ï³Ý Ñ³ïáõÏ ³ñïáÝáõÃÛáõÝÝ»ñ (³ÛÉ ¹³ë»ñÇÝ ãå³ïÏ³ÝáÕ) </t>
  </si>
  <si>
    <t xml:space="preserve">êáóÇ³É³Ï³Ý å³ßïå³ÝáõÃÛ³Ý áÉáñïáõÙ Ñ»ï³½áï³Ï³Ý ¨ Ý³Ë³·Í³ÛÇÝ ³ßË³ï³ÝùÝ»ñ </t>
  </si>
  <si>
    <t>êáóÇ³É³Ï³Ý å³ßïå³ÝáõÃÛáõÝ (³ÛÉ ¹³ë»ñÇÝ ãå³ïÏ³ÝáÕ)</t>
  </si>
  <si>
    <t>êáóÇ³É³Ï³Ý å³ßïå³ÝáõÃÛ³ÝÁ ïñ³Ù³¹ñíáÕ ûÅ³¹³Ï Í³é³ÛáõÃÛáõÝÝ»ñ (³ÛÉ ¹³ë»ñÇÝ ãå³ïÏ³ÝáÕ)</t>
  </si>
  <si>
    <t>11</t>
  </si>
  <si>
    <r>
      <t xml:space="preserve">ÐÆØÜ²Î²Ü ´²ÄÆÜÜºðÆÜ â¸²êìàÔ ä²Ðàôêî²ÚÆÜ üàÜ¸ºð </t>
    </r>
    <r>
      <rPr>
        <sz val="8"/>
        <rFont val="Arial Armenian"/>
        <family val="2"/>
      </rPr>
      <t>(ïáÕ3110)</t>
    </r>
  </si>
  <si>
    <t xml:space="preserve">ÐÐ Ï³é³í³ñáõÃÛ³Ý ¨ Ñ³Ù³ÛÝùÝ»ñÇ å³Ñáõëï³ÛÇÝ ýáÝ¹ </t>
  </si>
  <si>
    <t>ÐÐ Ñ³Ù³ÛÝùÝ»ñÇ å³Ñáõëï³ÛÇÝ ýáÝ¹</t>
  </si>
  <si>
    <t>*Ð³Ù³ÛÝùÝ»ñÇ µÛáõç»Ý»ñÇ Ï³½ÙÙ³Ý Å³Ù³Ý³Ï í³ñã³Ï³Ý µÛáõç»Ç å³Ñáõëï³ÛÇÝ ýáÝ¹Çó ýáÝ¹³ÛÇÝ µÛáõç» Ñ³ïÏ³óáõÙÝ»ñ Ý³Ë³ï»ë»ÉÇë 2000-ñ¹, 3100-ñ¹, 3110-ñ¹ ¨ 3112-ñ¹ ïáÕ»ñÇ 7-ñ¹ ¨ 8-ñ¹, 10-ñ¹ ¨ 11-ñ¹, 13-ñ¹ ¨ 14-ñ¹ ëÛáõÝÛ³ÏÝ»ñáõÙ Ý»ñ³éí³Í óáõó³ÝÇßÝ»ñÇ Ñ³Ýñ³·áõÙ³ñÝ»ñÁ å»ïù ¿ ·»ñ³½³Ýó»Ý Ñ³Ù³å³ï³ëË³Ý³µ³ñ Ýßí³Í ïáÕ»ñÇ 6-ñ¹, 9-ñ¹, 12-ñ¹ ëÛáõÝÛ³ÏáõÙ Ý»ñ³éí³Í óáõó³ÝÇßÝ»ñÇÝª í³ñã³Ï³Ý µÛáõç»Ç å³Ñáõëï³ÛÇÝ ýáÝ¹Çó ýáÝ¹³ÛÇÝ µÛáõç» Ñ³ïÏ³óíáÕ ·áõÙ³ñÇ ã³÷áí (ï»ë Ð³Ù³ÛÝùÇ µÛáõç»Ç »Ï³ÙáõïÝ»ñÇ Ï³ï³ñÙ³Ý í»ñ³µ»ñÛ³É Ñ³ßí»ïíáõÃÛ³Ý 1392-ñ¹ ïáÕÇ 6-ñ¹, 9-ñ¹, 12-ñ¹ ëÛáõÝ³ÏÝ»ñÁ):</t>
  </si>
  <si>
    <r>
      <t xml:space="preserve">** </t>
    </r>
    <r>
      <rPr>
        <sz val="10"/>
        <rFont val="Arial Armenian"/>
        <family val="2"/>
      </rPr>
      <t>Ü»ñÏ³Û³óíáõÙ ¿ ¹ñ³Ù³ñÏÕ³ÛÇÝ Í³ËëÁ:</t>
    </r>
  </si>
  <si>
    <t xml:space="preserve"> îáÕÇ NN  </t>
  </si>
  <si>
    <t xml:space="preserve">´Ûáõç»ï³ÛÇÝ Í³Ëë»ñÇ ïÝï»ë³·Çï³Ï³Ý ¹³ë³Ï³ñ·Ù³Ý Ñá¹í³ÍÝ»ñÇ </t>
  </si>
  <si>
    <t>³Ýí³ÝáõÙÝ»ñÁ</t>
  </si>
  <si>
    <t xml:space="preserve"> NN </t>
  </si>
  <si>
    <r>
      <t xml:space="preserve">           </t>
    </r>
    <r>
      <rPr>
        <b/>
        <sz val="12"/>
        <rFont val="Arial Armenian"/>
        <family val="2"/>
      </rPr>
      <t xml:space="preserve">  ÀÜ¸²ØºÜÀ</t>
    </r>
    <r>
      <rPr>
        <b/>
        <sz val="11"/>
        <rFont val="Arial Armenian"/>
        <family val="2"/>
      </rPr>
      <t xml:space="preserve">   </t>
    </r>
    <r>
      <rPr>
        <b/>
        <sz val="12"/>
        <rFont val="Arial Armenian"/>
        <family val="2"/>
      </rPr>
      <t xml:space="preserve"> Ì²Êêºð              </t>
    </r>
    <r>
      <rPr>
        <b/>
        <sz val="11"/>
        <rFont val="Arial Armenian"/>
        <family val="2"/>
      </rPr>
      <t xml:space="preserve"> </t>
    </r>
    <r>
      <rPr>
        <sz val="8"/>
        <rFont val="Arial Armenian"/>
        <family val="2"/>
      </rPr>
      <t>(ïáÕ4050+ïáÕ5000+ïáÕ 6000)</t>
    </r>
  </si>
  <si>
    <t xml:space="preserve">³Û¹ ÃíáõÙ` </t>
  </si>
  <si>
    <r>
      <t xml:space="preserve">².   ÀÜÂ²òÆÎ  Ì²Êêºðª                </t>
    </r>
    <r>
      <rPr>
        <sz val="10"/>
        <rFont val="Arial Armenian"/>
        <family val="2"/>
      </rPr>
      <t xml:space="preserve">(ïáÕ4100+ïáÕ4200+ïáÕ4300+ïáÕ4400+ïáÕ4500+ ïáÕ4600+ïáÕ4700)    </t>
    </r>
    <r>
      <rPr>
        <b/>
        <sz val="10"/>
        <rFont val="Arial Armenian"/>
        <family val="2"/>
      </rPr>
      <t xml:space="preserve">   </t>
    </r>
    <r>
      <rPr>
        <b/>
        <sz val="12"/>
        <rFont val="Arial Armenian"/>
        <family val="2"/>
      </rPr>
      <t xml:space="preserve">                                                                                                                </t>
    </r>
  </si>
  <si>
    <t>x</t>
  </si>
  <si>
    <r>
      <t xml:space="preserve">1.1 ²ÞÊ²î²ÜøÆ ì²ðÒ²îðàôÂÚàôÜ </t>
    </r>
    <r>
      <rPr>
        <sz val="8"/>
        <rFont val="Arial Armenian"/>
        <family val="2"/>
      </rPr>
      <t xml:space="preserve">(ïáÕ4110+ïáÕ4120+ïáÕ4130) </t>
    </r>
    <r>
      <rPr>
        <sz val="10"/>
        <rFont val="Arial Armenian"/>
        <family val="2"/>
      </rPr>
      <t xml:space="preserve"> </t>
    </r>
    <r>
      <rPr>
        <b/>
        <sz val="10"/>
        <rFont val="Arial Armenian"/>
        <family val="2"/>
      </rPr>
      <t xml:space="preserve">                                                                   </t>
    </r>
  </si>
  <si>
    <r>
      <t xml:space="preserve">¸ð²Øàì ìÖ²ðìàÔ ²ÞÊ²î²ì²ðÒºð ºì Ð²ìºÈ²ìÖ²ðÜºð </t>
    </r>
    <r>
      <rPr>
        <sz val="8"/>
        <rFont val="Arial Armenian"/>
        <family val="2"/>
      </rPr>
      <t>(ïáÕ4111+ïáÕ4112+ ïáÕ4114)</t>
    </r>
  </si>
  <si>
    <t xml:space="preserve"> -²ßË³ïáÕÝ»ñÇ ³ßË³ï³í³ñÓ»ñ ¨ Ñ³í»É³í×³ñÝ»ñ</t>
  </si>
  <si>
    <t>4111</t>
  </si>
  <si>
    <t xml:space="preserve"> - ä³ñ·¨³ïñáõÙÝ»ñ, ¹ñ³Ù³Ï³Ý Ëñ³ËáõëáõÙÝ»ñ ¨ Ñ³ïáõÏ í×³ñÝ»ñ</t>
  </si>
  <si>
    <t>4112</t>
  </si>
  <si>
    <t xml:space="preserve"> -²ÛÉ í³ñÓ³ïñáõÃÛáõÝÝ»ñ </t>
  </si>
  <si>
    <t>4115</t>
  </si>
  <si>
    <r>
      <t xml:space="preserve">´ÜºÔºÜ ²ÞÊ²î²ì²ðÒºð ºì Ð²ìºÈ²ìÖ²ðÜºð </t>
    </r>
    <r>
      <rPr>
        <sz val="8"/>
        <rFont val="Arial Armenian"/>
        <family val="2"/>
      </rPr>
      <t>(ïáÕ4121)</t>
    </r>
  </si>
  <si>
    <t xml:space="preserve"> -´Ý»Õ»Ý ³ßË³ï³í³ñÓ»ñ ¨ Ñ³í»É³í×³ñÝ»ñ</t>
  </si>
  <si>
    <t>4121</t>
  </si>
  <si>
    <r>
      <t xml:space="preserve">ö²êî²òÆ êàòÆ²È²Î²Ü ²ä²ÐàìàôÂÚ²Ü ìÖ²ðÜºð </t>
    </r>
    <r>
      <rPr>
        <sz val="8"/>
        <rFont val="Arial Armenian"/>
        <family val="2"/>
      </rPr>
      <t>(ïáÕ4131)</t>
    </r>
  </si>
  <si>
    <t xml:space="preserve"> -êáóÇ³É³Ï³Ý ³å³ÑáíáõÃÛ³Ý í×³ñÝ»ñ</t>
  </si>
  <si>
    <t>4131</t>
  </si>
  <si>
    <r>
      <t xml:space="preserve">1.2 Ì²è²ÚàôÂÚàôÜÜºðÆ ºì ²äð²ÜøÜºðÆ Òºèø ´ºðàôØ </t>
    </r>
    <r>
      <rPr>
        <sz val="8"/>
        <rFont val="Arial Armenian"/>
        <family val="2"/>
      </rPr>
      <t>(ïáÕ4210+ïáÕ4220+ïáÕ4230+ïáÕ4240+ïáÕ4250+ïáÕ4260)</t>
    </r>
  </si>
  <si>
    <r>
      <t xml:space="preserve">Þ²ðàôÜ²Î²Î²Ü Ì²Êêºð </t>
    </r>
    <r>
      <rPr>
        <sz val="8"/>
        <rFont val="Arial Armenian"/>
        <family val="2"/>
      </rPr>
      <t>(ïáÕ4211+ïáÕ4212+ïáÕ4213+ïáÕ4214+ïáÕ4215+ïáÕ4216+ïáÕ4217)</t>
    </r>
  </si>
  <si>
    <t xml:space="preserve"> -¶áñÍ³éÝ³Ï³Ý ¨ µ³ÝÏ³ÛÇÝ Í³é³ÛáõÃÛáõÝÝ»ñÇ Í³Ëë»ñ</t>
  </si>
  <si>
    <t>4211</t>
  </si>
  <si>
    <r>
      <t xml:space="preserve"> -</t>
    </r>
    <r>
      <rPr>
        <b/>
        <sz val="9"/>
        <rFont val="Arial Armenian"/>
        <family val="2"/>
      </rPr>
      <t>¾Ý»ñ·»ïÇÏ  Í³é³ÛáõÃÛáõÝÝ»ñ</t>
    </r>
  </si>
  <si>
    <t>4212</t>
  </si>
  <si>
    <t xml:space="preserve"> -ÎáÙáõÝ³É Í³é³ÛáõÃÛáõÝÝ»ñ</t>
  </si>
  <si>
    <t>4213</t>
  </si>
  <si>
    <t xml:space="preserve"> -Î³åÇ Í³é³ÛáõÃÛáõÝÝ»ñ</t>
  </si>
  <si>
    <t>4214</t>
  </si>
  <si>
    <t xml:space="preserve"> -²å³Ñáí³·ñ³Ï³Ý Í³Ëë»ñ</t>
  </si>
  <si>
    <t>4215</t>
  </si>
  <si>
    <t xml:space="preserve"> -¶áõÛùÇ ¨ ë³ñù³íáñáõÙÝ»ñÇ í³ñÓ³Ï³ÉáõÃÛáõÝ</t>
  </si>
  <si>
    <t>4216</t>
  </si>
  <si>
    <t xml:space="preserve"> -²ñï³·»ñ³ï»ëã³Ï³Ý Í³Ëë»ñ</t>
  </si>
  <si>
    <t>4217</t>
  </si>
  <si>
    <r>
      <t xml:space="preserve"> ¶àðÌàôÔàôØÜºðÆ ºì Þðæ²¶²ÚàôÂÚàôÜÜºðÆ Ì²Êêºð </t>
    </r>
    <r>
      <rPr>
        <sz val="8"/>
        <rFont val="Arial Armenian"/>
        <family val="2"/>
      </rPr>
      <t>(ïáÕ4221+ïáÕ4222+ïáÕ4223)</t>
    </r>
  </si>
  <si>
    <t xml:space="preserve"> -Ü»ñùÇÝ ·áñÍáõÕáõÙÝ»ñ</t>
  </si>
  <si>
    <t xml:space="preserve"> -²ñï³ë³ÑÙ³ÝÛ³Ý ·áñÍáõÕáõÙÝ»ñÇ ·Íáí Í³Ëë»ñ</t>
  </si>
  <si>
    <t>4222</t>
  </si>
  <si>
    <t xml:space="preserve"> -²ÛÉ ïñ³Ýëåáñï³ÛÇÝ Í³Ëë»ñ</t>
  </si>
  <si>
    <t>4229</t>
  </si>
  <si>
    <r>
      <t xml:space="preserve">ä²ÚØ²Ü²¶ð²ÚÆÜ ²ÚÈ Ì²è²ÚàôÂÚàôÜÜºðÆ Òºèø ´ºðàôØ </t>
    </r>
    <r>
      <rPr>
        <sz val="8"/>
        <rFont val="Arial Armenian"/>
        <family val="2"/>
      </rPr>
      <t>(ïáÕ4231+ïáÕ4232+ïáÕ4233+ïáÕ4234+ïáÕ4235+ïáÕ4236+ïáÕ4237+ïáÕ4238)</t>
    </r>
  </si>
  <si>
    <t xml:space="preserve"> -ì³ñã³Ï³Ý Í³é³ÛáõÃÛáõÝÝ»ñ</t>
  </si>
  <si>
    <t>4231</t>
  </si>
  <si>
    <t xml:space="preserve"> -Ð³Ù³Ï³ñ·ã³ÛÇÝ Í³é³ÛáõÃÛáõÝÝ»ñ</t>
  </si>
  <si>
    <t>4232</t>
  </si>
  <si>
    <t xml:space="preserve"> -²ßË³ï³Ï³½ÙÇ Ù³ëÝ³·Çï³Ï³Ý ½³ñ·³óÙ³Ý Í³é³ÛáõÃÛáõÝÝ»ñ</t>
  </si>
  <si>
    <t>4233</t>
  </si>
  <si>
    <t xml:space="preserve"> -î»Õ³Ï³ïí³Ï³Ý Í³é³ÛáõÃÛáõÝÝ»ñ</t>
  </si>
  <si>
    <t>4234</t>
  </si>
  <si>
    <t xml:space="preserve"> -Î³é³í³ñã³Ï³Ý Í³é³ÛáõÃÛáõÝÝ»ñ</t>
  </si>
  <si>
    <t xml:space="preserve"> - Î»Ýó³Õ³ÛÇÝ ¨ Ñ³Ýñ³ÛÇÝ ëÝÝ¹Ç Í³é³ÛáõÃÛáõÝÝ»ñ</t>
  </si>
  <si>
    <t>4236</t>
  </si>
  <si>
    <t xml:space="preserve"> -Ü»ñÏ³Û³óáõóã³Ï³Ý Í³Ëë»ñ</t>
  </si>
  <si>
    <t>4237</t>
  </si>
  <si>
    <t xml:space="preserve"> -ÀÝ¹Ñ³Ýáõñ µÝáõÛÃÇ ³ÛÉ Í³é³ÛáõÃÛáõÝÝ»ñ</t>
  </si>
  <si>
    <t>4239</t>
  </si>
  <si>
    <r>
      <t xml:space="preserve"> ²ÚÈ Ø²êÜ²¶Æî²Î²Ü Ì²è²ÚàôÂÚàôÜÜºðÆ Òºèø ´ºðàôØ  </t>
    </r>
    <r>
      <rPr>
        <sz val="8"/>
        <rFont val="Arial Armenian"/>
        <family val="2"/>
      </rPr>
      <t>(ïáÕ 4241)</t>
    </r>
  </si>
  <si>
    <t xml:space="preserve"> -Ø³ëÝ³·Çï³Ï³Ý Í³é³ÛáõÃÛáõÝÝ»ñ</t>
  </si>
  <si>
    <t>4241</t>
  </si>
  <si>
    <r>
      <t xml:space="preserve">ÀÜÂ²òÆÎ Üàðà¶àôØ ºì ä²Ðä²ÜàôØ (Í³é³ÛáõÃÛáõÝÝ»ñ ¨ ÝÛáõÃ»ñ) </t>
    </r>
    <r>
      <rPr>
        <sz val="8"/>
        <rFont val="Arial Armenian"/>
        <family val="2"/>
      </rPr>
      <t>(ïáÕ4251+ïáÕ4252)</t>
    </r>
  </si>
  <si>
    <t xml:space="preserve"> -Þ»Ýù»ñÇ ¨ Ï³éáõÛóÝ»ñÇ ÁÝÃ³óÇÏ Ýáñá·áõÙ ¨ å³Ñå³ÝáõÙ</t>
  </si>
  <si>
    <t>4251</t>
  </si>
  <si>
    <t xml:space="preserve"> -Ø»ù»Ý³Ý»ñÇ ¨ ë³ñù³íáñáõÙÝ»ñÇ ÁÝÃ³óÇÏ Ýáñá·áõÙ ¨ å³Ñå³ÝáõÙ</t>
  </si>
  <si>
    <t>4252</t>
  </si>
  <si>
    <r>
      <t xml:space="preserve"> ÜÚàôÂºð </t>
    </r>
    <r>
      <rPr>
        <sz val="8"/>
        <rFont val="Arial Armenian"/>
        <family val="2"/>
      </rPr>
      <t>(ïáÕ4261+ïáÕ4262+ïáÕ4263+ïáÕ4264+ïáÕ4265+ïáÕ4266+ïáÕ4267+ïáÕ4268)</t>
    </r>
  </si>
  <si>
    <t xml:space="preserve"> -¶ñ³ë»ÝÛ³Ï³ÛÇÝ ÝÛáõÃ»ñ ¨ Ñ³·áõëï</t>
  </si>
  <si>
    <t>4261</t>
  </si>
  <si>
    <t xml:space="preserve"> -¶ÛáõÕ³ïÝï»ë³Ï³Ý ³åñ³ÝùÝ»ñ</t>
  </si>
  <si>
    <t>4262</t>
  </si>
  <si>
    <t xml:space="preserve"> -ì»ñ³å³ïñ³ëïÙ³Ý ¨ áõëáõóÙ³Ý ÝÛáõÃ»ñ (³ßË³ïáÕÝ»ñÇ í»ñ³å³ïñ³ëïáõÙ)</t>
  </si>
  <si>
    <t>4263</t>
  </si>
  <si>
    <t xml:space="preserve"> -îñ³Ýëåáñï³ÛÇÝ ÝÛáõÃ»ñ</t>
  </si>
  <si>
    <t>4264</t>
  </si>
  <si>
    <t xml:space="preserve"> -Þñç³Ï³ ÙÇç³í³ÛñÇ å³ßïå³ÝáõÃÛ³Ý ¨ ·Çï³Ï³Ý ÝÛáõÃ»ñ</t>
  </si>
  <si>
    <t>4265</t>
  </si>
  <si>
    <t xml:space="preserve"> -²éáÕç³å³Ñ³Ï³Ý  ¨ É³µáñ³ïáñ ÝÛáõÃ»ñ</t>
  </si>
  <si>
    <t>4266</t>
  </si>
  <si>
    <t xml:space="preserve"> -Î»Ýó³Õ³ÛÇÝ ¨ Ñ³Ýñ³ÛÇÝ ëÝÝ¹Ç ÝÛáõÃ»ñ</t>
  </si>
  <si>
    <t>4267</t>
  </si>
  <si>
    <t xml:space="preserve"> -Ð³ïáõÏ Ýå³ï³Ï³ÛÇÝ ³ÛÉ ÝÛáõÃ»ñ</t>
  </si>
  <si>
    <t>4269</t>
  </si>
  <si>
    <r>
      <t xml:space="preserve"> </t>
    </r>
    <r>
      <rPr>
        <b/>
        <sz val="9"/>
        <rFont val="Arial Armenian"/>
        <family val="2"/>
      </rPr>
      <t xml:space="preserve">1.3 îàÎàê²ìÖ²ðÜºð </t>
    </r>
    <r>
      <rPr>
        <sz val="8"/>
        <rFont val="Arial Armenian"/>
        <family val="2"/>
      </rPr>
      <t>(ïáÕ4310+ïáÕ 4320+ïáÕ4330)</t>
    </r>
  </si>
  <si>
    <r>
      <t xml:space="preserve">ÜºðøÆÜ îàÎàê²ìÖ²ðÜºð </t>
    </r>
    <r>
      <rPr>
        <sz val="8"/>
        <rFont val="Arial Armenian"/>
        <family val="2"/>
      </rPr>
      <t>(ïáÕ4311+ïáÕ4312)</t>
    </r>
  </si>
  <si>
    <t xml:space="preserve"> -Ü»ñùÇÝ ³ñÅ»ÃÕÃ»ñÇ ïáÏáë³í×³ñÝ»ñ</t>
  </si>
  <si>
    <t>4411</t>
  </si>
  <si>
    <t xml:space="preserve"> -Ü»ñùÇÝ í³ñÏ»ñÇ ïáÏáë³í×³ñÝ»ñ</t>
  </si>
  <si>
    <t>4412</t>
  </si>
  <si>
    <r>
      <t>²ðî²øÆÜ îàÎàê²ìÖ²ðÜºð</t>
    </r>
    <r>
      <rPr>
        <b/>
        <i/>
        <sz val="8"/>
        <rFont val="Arial Armenian"/>
        <family val="2"/>
      </rPr>
      <t xml:space="preserve"> </t>
    </r>
    <r>
      <rPr>
        <sz val="8"/>
        <rFont val="Arial Armenian"/>
        <family val="2"/>
      </rPr>
      <t>(ïáÕ4321+ïáÕ4322)</t>
    </r>
  </si>
  <si>
    <t xml:space="preserve"> -²ñï³ùÇÝ ³ñÅ»ÃÕÃ»ñÇ ·Íáí ïáÏáë³í×³ñÝ»ñ</t>
  </si>
  <si>
    <t>4421</t>
  </si>
  <si>
    <t xml:space="preserve"> -²ñï³ùÇÝ í³ñÏ»ñÇ ·Íáí ïáÏáë³í×³ñÝ»ñ</t>
  </si>
  <si>
    <t>4422</t>
  </si>
  <si>
    <r>
      <t xml:space="preserve">öàÊ²èàôÂÚàôÜÜºðÆ Ðºî Î²äì²Ì ìÖ²ðÜºð </t>
    </r>
    <r>
      <rPr>
        <sz val="8"/>
        <rFont val="Arial Armenian"/>
        <family val="2"/>
      </rPr>
      <t xml:space="preserve">(ïáÕ4331+ïáÕ4332+ïáÕ4333) </t>
    </r>
  </si>
  <si>
    <t xml:space="preserve"> -öáË³Ý³ÏÙ³Ý Ïáõñë»ñÇ µ³ó³ë³Ï³Ý ï³ñµ»ñáõÃÛáõÝ</t>
  </si>
  <si>
    <t>4431</t>
  </si>
  <si>
    <t xml:space="preserve"> -îáõÛÅ»ñ</t>
  </si>
  <si>
    <t>4432</t>
  </si>
  <si>
    <t xml:space="preserve"> -öáË³éáõÃÛáõÝÝ»ñÇ ·Íáí ïáõñù»ñ</t>
  </si>
  <si>
    <t>4433</t>
  </si>
  <si>
    <r>
      <t>1.4 êàô´êÆ¸Æ²Üºð</t>
    </r>
    <r>
      <rPr>
        <b/>
        <sz val="8"/>
        <rFont val="Arial Armenian"/>
        <family val="2"/>
      </rPr>
      <t xml:space="preserve"> </t>
    </r>
    <r>
      <rPr>
        <sz val="8"/>
        <rFont val="Arial Armenian"/>
        <family val="2"/>
      </rPr>
      <t xml:space="preserve"> (ïáÕ4410+ïáÕ4420)</t>
    </r>
  </si>
  <si>
    <r>
      <t xml:space="preserve">êàô´êÆ¸Æ²Üºð äºî²Î²Ü (Ð²Ø²ÚÜø²ÚÆÜ) Î²¼Ø²ÎºðäàôÂÚàôÜÜºðÆÜ </t>
    </r>
    <r>
      <rPr>
        <sz val="8"/>
        <rFont val="Arial Armenian"/>
        <family val="2"/>
      </rPr>
      <t>(ïáÕ4411+ïáÕ4412)</t>
    </r>
  </si>
  <si>
    <t xml:space="preserve"> -êáõµëÇ¹Ç³Ý»ñ áã-ýÇÝ³Ýë³Ï³Ý å»ï³Ï³Ý (h³Ù³ÛÝù³ÛÇÝ) Ï³½Ù³Ï»ñåáõÃÛáõÝÝ»ñÇÝ </t>
  </si>
  <si>
    <t>4511</t>
  </si>
  <si>
    <t xml:space="preserve"> -êáõµëÇ¹Ç³Ý»ñ ýÇÝ³Ýë³Ï³Ý å»ï³Ï³Ý (h³Ù³ÛÝù³ÛÇÝ) Ï³½Ù³Ï»ñåáõÃÛáõÝÝ»ñÇÝ </t>
  </si>
  <si>
    <t>4512</t>
  </si>
  <si>
    <r>
      <t>êàô´êÆ¸Æ²Üºð àâ äºî²Î²Ü (àâ Ð²Ø²ÚÜø²ÚÆÜ) Î²¼Ø²ÎºðäàôÂÚàôÜÜºðÆÜ</t>
    </r>
    <r>
      <rPr>
        <b/>
        <i/>
        <sz val="8"/>
        <rFont val="Arial Armenian"/>
        <family val="2"/>
      </rPr>
      <t xml:space="preserve"> </t>
    </r>
    <r>
      <rPr>
        <sz val="8"/>
        <rFont val="Arial Armenian"/>
        <family val="2"/>
      </rPr>
      <t>(ïáÕ4421+ïáÕ4422)</t>
    </r>
  </si>
  <si>
    <t xml:space="preserve"> -êáõµëÇ¹Ç³Ý»ñ áã å»ï³Ï³Ý (áã h³Ù³ÛÝù³ÛÇÝ) áã ýÇÝ³Ýë³Ï³Ý Ï³½Ù³Ï»ñåáõÃÛáõÝÝ»ñÇÝ </t>
  </si>
  <si>
    <t>4521</t>
  </si>
  <si>
    <t xml:space="preserve"> -êáõµëÇ¹Ç³Ý»ñ áã å»ï³Ï³Ý (áã h³Ù³ÛÝù³ÛÇÝ) ýÇÝ³Ýë³Ï³Ý  Ï³½Ù³Ï»ñåáõÃÛáõÝÝ»ñÇÝ </t>
  </si>
  <si>
    <t>4522</t>
  </si>
  <si>
    <r>
      <t xml:space="preserve">1.5 ¸ð²Ø²ÞÜàðÐÜºð </t>
    </r>
    <r>
      <rPr>
        <sz val="8"/>
        <rFont val="Arial Armenian"/>
        <family val="2"/>
      </rPr>
      <t>(ïáÕ4510+ïáÕ4520+ïáÕ4530+ïáÕ4540)</t>
    </r>
  </si>
  <si>
    <r>
      <t>¸ð²Ø²ÞÜàðÐÜºð úî²ðºðÎðÚ² Î²è²ì²ðàôÂÚàôÜÜºðÆÜ</t>
    </r>
    <r>
      <rPr>
        <sz val="8"/>
        <rFont val="Arial Armenian"/>
        <family val="2"/>
      </rPr>
      <t xml:space="preserve"> (ïáÕ4511+ïáÕ4512)</t>
    </r>
  </si>
  <si>
    <r>
      <t xml:space="preserve"> -</t>
    </r>
    <r>
      <rPr>
        <b/>
        <sz val="9"/>
        <rFont val="Arial Armenian"/>
        <family val="2"/>
      </rPr>
      <t>ÀÝÃ³óÇÏ ¹ñ³Ù³ßÝáñÑÝ»ñ ûï³ñ»ñÏñÛ³ Ï³é³í³ñáõÃÛáõÝÝ»ñÇÝ</t>
    </r>
  </si>
  <si>
    <t>4611</t>
  </si>
  <si>
    <t xml:space="preserve"> -Î³åÇï³É ¹ñ³Ù³ßÝáñÑÝ»ñ ûï³ñ»ñÏñÛ³ Ï³é³í³ñáõÃÛáõÝÝ»ñÇÝ</t>
  </si>
  <si>
    <t>4612</t>
  </si>
  <si>
    <r>
      <t>¸ð²Ø²ÞÜàðÐÜºð ØÆæ²¼¶²ÚÆÜ Î²¼Ø²ÎºðäàôÂÚàôÜÜºðÆÜ</t>
    </r>
    <r>
      <rPr>
        <sz val="8"/>
        <rFont val="Arial Armenian"/>
        <family val="2"/>
      </rPr>
      <t xml:space="preserve"> (ïáÕ4521+ïáÕ4522)</t>
    </r>
  </si>
  <si>
    <t xml:space="preserve"> -ÀÝÃ³óÇÏ ¹ñ³Ù³ßÝáñÑÝ»ñ  ÙÇç³½·³ÛÇÝ Ï³½Ù³Ï»ñåáõÃÛáõÝÝ»ñÇÝ</t>
  </si>
  <si>
    <t>4621</t>
  </si>
  <si>
    <t xml:space="preserve"> -Î³åÇï³É ¹ñ³Ù³ßÝáñÑÝ»ñ ÙÇç³½·³ÛÇÝ Ï³½Ù³Ï»ñåáõÃÛáõÝÝ»ñÇÝ</t>
  </si>
  <si>
    <t>4622</t>
  </si>
  <si>
    <r>
      <t>ÀÜÂ²òÆÎ ¸ð²Ø²ÞÜàðÐÜºð äºî²Î²Ü Ð²îì²ÌÆ ²ÚÈ Ø²Î²ð¸²ÎÜºðÆÜ</t>
    </r>
    <r>
      <rPr>
        <sz val="9"/>
        <rFont val="Arial Armenian"/>
        <family val="2"/>
      </rPr>
      <t xml:space="preserve"> </t>
    </r>
    <r>
      <rPr>
        <sz val="8"/>
        <rFont val="Arial Armenian"/>
        <family val="2"/>
      </rPr>
      <t>(ïáÕ4531+ïáÕ4532+ïáÕ4533)</t>
    </r>
  </si>
  <si>
    <t xml:space="preserve"> - ÀÝÃ³óÇÏ ¹ñ³Ù³ßÝáñÑÝ»ñ å»ï³Ï³Ý ¨ Ñ³Ù³ÛÝùÝ»ñÇ áã ³é¨ïñ³ÛÇÝ Ï³½Ù³Ï»ñåáõÃÛáõÝÝ»ñÇÝ</t>
  </si>
  <si>
    <t>4637</t>
  </si>
  <si>
    <t xml:space="preserve"> - ÀÝÃ³óÇÏ ¹ñ³Ù³ßÝáñÑÝ»ñ å»ï³Ï³Ý ¨ Ñ³Ù³ÛÝùÝ»ñÇ  ³é¨ïñ³ÛÇÝ Ï³½Ù³Ï»ñåáõÃÛáõÝÝ»ñÇÝ</t>
  </si>
  <si>
    <t>4638</t>
  </si>
  <si>
    <r>
      <t xml:space="preserve"> - ²ÛÉ ÁÝÃ³óÇÏ ¹ñ³Ù³ßÝáñÑÝ»ñ                                                           </t>
    </r>
    <r>
      <rPr>
        <sz val="9"/>
        <rFont val="Arial Armenian"/>
        <family val="2"/>
      </rPr>
      <t>(ïáÕ 4534+ïáÕ 4537 +ïáÕ 4538)</t>
    </r>
  </si>
  <si>
    <t>4639</t>
  </si>
  <si>
    <t xml:space="preserve"> - ï»Õ³Ï³Ý ÇÝùÝ³Ï³é³íñÙ³Ý Ù³ñÙÇÝÝ»ñÇÝ                                 (ïáÕ  4535+ïáÕ 4536)</t>
  </si>
  <si>
    <t xml:space="preserve">áñÇó` </t>
  </si>
  <si>
    <t xml:space="preserve">³ÛÉ Ñ³Ù³ÛÝùÝ»ñÇÝ </t>
  </si>
  <si>
    <t xml:space="preserve"> - ÐÐ å»ï³Ï³Ý µÛáõç»ÇÝ</t>
  </si>
  <si>
    <t xml:space="preserve"> - ³ÛÉ</t>
  </si>
  <si>
    <r>
      <t>Î²äÆî²È ¸ð²Ø²ÞÜàðÐÜºð äºî²Î²Ü Ð²îì²ÌÆ ²ÚÈ Ø²Î²ð¸²ÎÜºðÆÜ</t>
    </r>
    <r>
      <rPr>
        <sz val="9"/>
        <rFont val="Arial Armenian"/>
        <family val="2"/>
      </rPr>
      <t xml:space="preserve"> </t>
    </r>
    <r>
      <rPr>
        <sz val="8"/>
        <rFont val="Arial Armenian"/>
        <family val="2"/>
      </rPr>
      <t>(ïáÕ4541+ïáÕ4542+ïáÕ4543)</t>
    </r>
  </si>
  <si>
    <t xml:space="preserve"> -Î³åÇï³É ¹ñ³Ù³ßÝáñÑÝ»ñ å»ï³Ï³Ý ¨ Ñ³Ù³ÛÝùÝ»ñÇ áã ³é¨ïñ³ÛÇÝ Ï³½Ù³Ï»ñåáõÃÛáõÝÝ»ñÇÝ</t>
  </si>
  <si>
    <t>4655</t>
  </si>
  <si>
    <t xml:space="preserve"> -Î³åÇï³É ¹ñ³Ù³ßÝáñÑÝ»ñ å»ï³Ï³Ý ¨ Ñ³Ù³ÛÝùÝ»ñÇ  ³é¨ïñ³ÛÇÝ Ï³½Ù³Ï»ñåáõÃÛáõÝÝ»ñÇÝ</t>
  </si>
  <si>
    <t>4656</t>
  </si>
  <si>
    <r>
      <t xml:space="preserve"> -²ÛÉ Ï³åÇï³É ¹ñ³Ù³ßÝáñÑÝ»ñ                                              </t>
    </r>
    <r>
      <rPr>
        <sz val="9"/>
        <rFont val="Arial Armenian"/>
        <family val="2"/>
      </rPr>
      <t xml:space="preserve"> (ïáÕ 4544+ïáÕ 4547 +ïáÕ 4548)</t>
    </r>
  </si>
  <si>
    <t>4657</t>
  </si>
  <si>
    <t xml:space="preserve"> - ï»Õ³Ï³Ý ÇÝùÝ³Ï³é³íñÙ³Ý Ù³ñÙÇÝÝ»ñÇÝ                                 (ïáÕ  4545+ïáÕ 4546)</t>
  </si>
  <si>
    <t xml:space="preserve">ÐÐ ³ÛÉ Ñ³Ù³ÛÝùÝ»ñÇÝ </t>
  </si>
  <si>
    <r>
      <t xml:space="preserve">1.6 êàòÆ²È²Î²Ü Üä²êîÜºð ºì ÎºÜê²ÂàÞ²ÎÜºð </t>
    </r>
    <r>
      <rPr>
        <sz val="8"/>
        <rFont val="Arial Armenian"/>
        <family val="2"/>
      </rPr>
      <t>(ïáÕ4610+ïáÕ4630+ïáÕ4640)</t>
    </r>
  </si>
  <si>
    <t>êàòÆ²È²Î²Ü ²ä²ÐàìàôÂÚ²Ü Üä²êîÜºð</t>
  </si>
  <si>
    <t xml:space="preserve"> - îÝ³ÛÇÝ ïÝï»ëáõÃÛáõÝÝ»ñÇÝ ¹ñ³Ùáí í×³ñíáÕ ëáóÇ³É³Ï³Ý ³å³ÑáíáõÃÛ³Ý í×³ñÝ»ñ</t>
  </si>
  <si>
    <t>4711</t>
  </si>
  <si>
    <t xml:space="preserve"> - êáóÇ³É³Ï³Ý ³å³ÑáíáõÃÛ³Ý µÝ»Õ»Ý Ýå³ëïÝ»ñ Í³é³ÛáõÃÛáõÝÝ»ñ Ù³ïáõóáÕÝ»ñÇÝ</t>
  </si>
  <si>
    <t>4712</t>
  </si>
  <si>
    <r>
      <t xml:space="preserve"> êàòÆ²È²Î²Ü ú¶ÜàôÂÚ²Ü ¸ð²Ø²Î²Ü ²ðî²Ð²ÚîàôÂÚ²Ø´ Üä²êîÜºð (´ÚàôæºÆò) </t>
    </r>
    <r>
      <rPr>
        <sz val="8"/>
        <rFont val="Arial Armenian"/>
        <family val="2"/>
      </rPr>
      <t xml:space="preserve">(ïáÕ4631+ïáÕ4632+ïáÕ4633+ïáÕ4634) </t>
    </r>
  </si>
  <si>
    <t xml:space="preserve"> -ÐáõÕ³ñÏ³íáñáõÃÛ³Ý Ýå³ëïÝ»ñ µÛáõç»Çó</t>
  </si>
  <si>
    <t>4726</t>
  </si>
  <si>
    <t xml:space="preserve"> -ÎñÃ³Ï³Ý, Ùß³ÏáõÃ³ÛÇÝ ¨ ëåáñï³ÛÇÝ Ýå³ëïÝ»ñ µÛáõç»Çó</t>
  </si>
  <si>
    <t>4727</t>
  </si>
  <si>
    <t xml:space="preserve"> -´Ý³Ï³ñ³Ý³ÛÇÝ Ýå³ëïÝ»ñ µÛáõç»Çó</t>
  </si>
  <si>
    <t>4728</t>
  </si>
  <si>
    <t xml:space="preserve"> -²ÛÉ Ýå³ëïÝ»ñ µÛáõç»Çó</t>
  </si>
  <si>
    <r>
      <t xml:space="preserve"> ÎºÜê²ÂàÞ²ÎÜºð </t>
    </r>
    <r>
      <rPr>
        <sz val="8"/>
        <rFont val="Arial Armenian"/>
        <family val="2"/>
      </rPr>
      <t xml:space="preserve">(ïáÕ4641) </t>
    </r>
  </si>
  <si>
    <t xml:space="preserve"> -Î»Ýë³Ãáß³ÏÝ»ñ</t>
  </si>
  <si>
    <t>4741</t>
  </si>
  <si>
    <r>
      <t xml:space="preserve">1.7 ²ÚÈ Ì²Êêºð </t>
    </r>
    <r>
      <rPr>
        <sz val="8"/>
        <rFont val="Arial Armenian"/>
        <family val="2"/>
      </rPr>
      <t>(ïáÕ4710+ïáÕ4720+ïáÕ4730+ïáÕ4740+ïáÕ4750+ïáÕ4760+ïáÕ4770)</t>
    </r>
  </si>
  <si>
    <r>
      <t xml:space="preserve">ÜìÆð²îìàôÂÚàôÜÜºð àâ Î²è²ì²ð²Î²Ü (Ð²ê²ð²Î²Î²Ü) Î²¼Ø²ÎºðäàôÂÚàôÜÜºðÆÜ </t>
    </r>
    <r>
      <rPr>
        <sz val="8"/>
        <rFont val="Arial Armenian"/>
        <family val="2"/>
      </rPr>
      <t xml:space="preserve">(ïáÕ4711+ïáÕ4712) </t>
    </r>
  </si>
  <si>
    <t xml:space="preserve"> - îÝ³ÛÇÝ ïÝï»ëáõÃÛáõÝÝ»ñÇÝ Í³é³ÛáõÃÛáõÝÝ»ñ Ù³ïáõóáÕ` ß³ÑáõÛÃ ãÑ»ï³åÝ¹áÕ Ï³½Ù³Ï»ñåáõÃÛáõÝÝ»ñÇÝ ÝíÇñ³ïíáõÃÛáõÝÝ»ñ</t>
  </si>
  <si>
    <t>4811</t>
  </si>
  <si>
    <t xml:space="preserve"> -ÜíÇñ³ïíáõÃÛáõÝÝ»ñ ³ÛÉ ß³ÑáõÛÃ ãÑ»ï³åÝ¹áÕ Ï³½Ù³Ï»ñåáõÃÛáõÝÝ»ñÇÝ</t>
  </si>
  <si>
    <t>4819</t>
  </si>
  <si>
    <r>
      <t xml:space="preserve">Ð²ðÎºð, ä²ðî²¸Æð ìÖ²ðÜºð ºì îàôÚÄºð, àðàÜø Î²è²ì²ðØ²Ü î²ð´ºð Ø²Î²ð¸²ÎÜºðÆ ÎàÔØÆò ÎÆð²èìàôØ ºÜ ØÆØÚ²Üò ÜÎ²îØ²Ø´ </t>
    </r>
    <r>
      <rPr>
        <sz val="8"/>
        <rFont val="Arial Armenian"/>
        <family val="2"/>
      </rPr>
      <t>(ïáÕ4721+ïáÕ4722+ïáÕ4723+ïáÕ4724)</t>
    </r>
  </si>
  <si>
    <t xml:space="preserve"> -²ßË³ï³í³ñÓÇ ýáÝ¹</t>
  </si>
  <si>
    <t>4821</t>
  </si>
  <si>
    <t xml:space="preserve"> -²ÛÉ Ñ³ñÏ»ñ</t>
  </si>
  <si>
    <t xml:space="preserve"> -ä³ñï³¹Çñ í×³ñÝ»ñ</t>
  </si>
  <si>
    <t>4823</t>
  </si>
  <si>
    <t xml:space="preserve"> -ä»ï³Ï³Ý Ñ³ïí³ÍÇ ï³ñµ»ñ Ù³Ï³ñ¹³ÏÝ»ñÇ ÏáÕÙÇó ÙÇÙÛ³Ýó ÝÏ³ïÙ³Ùµ ÏÇñ³éíáÕ ïáõÛÅ»ñ</t>
  </si>
  <si>
    <t>4824</t>
  </si>
  <si>
    <r>
      <t xml:space="preserve">¸²î²ð²ÜÜºðÆ ÎàÔØÆò ÜÞ²Ü²Îì²Ì îàôÚÄºð ºì îàô¶²ÜøÜºð </t>
    </r>
    <r>
      <rPr>
        <sz val="8"/>
        <rFont val="Arial Armenian"/>
        <family val="2"/>
      </rPr>
      <t>(ïáÕ4731)</t>
    </r>
  </si>
  <si>
    <r>
      <t xml:space="preserve"> -</t>
    </r>
    <r>
      <rPr>
        <b/>
        <sz val="9"/>
        <rFont val="Arial Armenian"/>
        <family val="2"/>
      </rPr>
      <t>¸³ï³ñ³ÝÝ»ñÇ ÏáÕÙÇó Ýß³Ý³Ïí³Í ïáõÛÅ»ñ ¨ ïáõ·³ÝùÝ»ñ</t>
    </r>
  </si>
  <si>
    <t>4831</t>
  </si>
  <si>
    <r>
      <t xml:space="preserve"> </t>
    </r>
    <r>
      <rPr>
        <b/>
        <i/>
        <sz val="9"/>
        <rFont val="Arial Armenian"/>
        <family val="2"/>
      </rPr>
      <t xml:space="preserve">´Ü²Î²Ü ²ÔºîÜºðÆò Î²Ø ²ÚÈ ´Ü²Î²Ü ä²îÖ²èÜºðàì ²è²æ²ò²Ì ìÜ²êÜºðÆ Î²Ø ìÜ²êì²ÌøÜºðÆ ìºð²Î²Ü¶ÜàôØ </t>
    </r>
    <r>
      <rPr>
        <sz val="8"/>
        <rFont val="Arial Armenian"/>
        <family val="2"/>
      </rPr>
      <t>(ïáÕ4741+ïáÕ4742)</t>
    </r>
  </si>
  <si>
    <t xml:space="preserve"> -´Ý³Ï³Ý ³Õ»ïÝ»ñÇó ³é³ç³ó³Í íÝ³ëí³ÍùÝ»ñÇ Ï³Ù íÝ³ëÝ»ñÇ í»ñ³Ï³Ý·ÝáõÙ</t>
  </si>
  <si>
    <t>4841</t>
  </si>
  <si>
    <t xml:space="preserve"> -²ÛÉ µÝ³Ï³Ý å³ï×³éÝ»ñáí ëï³ó³Í íÝ³ëí³ÍùÝ»ñÇ í»ñ³Ï³Ý·ÝáõÙ</t>
  </si>
  <si>
    <t>4842</t>
  </si>
  <si>
    <r>
      <t xml:space="preserve">Î²è²ì²ðØ²Ü Ø²ðØÆÜÜºðÆ ¶àðÌàôÜºàôÂÚ²Ü Ðºîºì²Üøàì ²è²æ²ò²Ì ìÜ²êÜºðÆ Î²Ø ìÜ²êì²ÌøÜºðÆ </t>
    </r>
    <r>
      <rPr>
        <sz val="9"/>
        <rFont val="Arial Armenian"/>
        <family val="2"/>
      </rPr>
      <t xml:space="preserve"> </t>
    </r>
    <r>
      <rPr>
        <b/>
        <i/>
        <sz val="9"/>
        <rFont val="Arial Armenian"/>
        <family val="2"/>
      </rPr>
      <t xml:space="preserve">ìºð²Î²Ü¶ÜàôØ </t>
    </r>
    <r>
      <rPr>
        <sz val="8"/>
        <rFont val="Arial Armenian"/>
        <family val="2"/>
      </rPr>
      <t>(ïáÕ4751)</t>
    </r>
  </si>
  <si>
    <t xml:space="preserve"> -Î³é³í³ñÙ³Ý Ù³ñÙÇÝÝ»ñÇ ·áñÍáõÝ»áõÃÛ³Ý Ñ»ï¨³Ýùáí ³é³ç³ó³Í íÝ³ëí³ÍùÝ»ñÇ  Ï³Ù íÝ³ëÝ»ñÇ í»ñ³Ï³Ý·ÝáõÙ </t>
  </si>
  <si>
    <t>4851</t>
  </si>
  <si>
    <r>
      <t xml:space="preserve"> </t>
    </r>
    <r>
      <rPr>
        <b/>
        <i/>
        <sz val="9"/>
        <rFont val="Arial Armenian"/>
        <family val="2"/>
      </rPr>
      <t xml:space="preserve">²ÚÈ Ì²Êêºð </t>
    </r>
    <r>
      <rPr>
        <sz val="9"/>
        <rFont val="Arial Armenian"/>
        <family val="2"/>
      </rPr>
      <t>(ïáÕ4761)</t>
    </r>
  </si>
  <si>
    <t xml:space="preserve"> -²ÛÉ Í³Ëë»ñ</t>
  </si>
  <si>
    <t>4861</t>
  </si>
  <si>
    <r>
      <t xml:space="preserve">ä²Ðàôêî²ÚÆÜ ØÆæàòÜºð </t>
    </r>
    <r>
      <rPr>
        <sz val="9"/>
        <rFont val="Arial Armenian"/>
        <family val="2"/>
      </rPr>
      <t>(ïáÕ4771)</t>
    </r>
  </si>
  <si>
    <t xml:space="preserve"> -ä³Ñáõëï³ÛÇÝ ÙÇçáóÝ»ñ</t>
  </si>
  <si>
    <t>4891</t>
  </si>
  <si>
    <t>³Û¹ ÃíáõÙ` Ñ³Ù³ÛÝùÇ µÛáõç»Ç í³ñã³Ï³Ý Ù³ëÇ å³Ñáõëï³ÛÇÝ ýáÝ¹Çó ýáÝ¹³ÛÇÝ Ù³ë Ï³ï³ñíáÕ Ñ³ïÏ³óáõÙÝ»ñ</t>
  </si>
  <si>
    <r>
      <t xml:space="preserve">´. àâ üÆÜ²Üê²Î²Ü ²ÎîÆìÜºðÆ ¶Ìàì Ì²Êêºð                     </t>
    </r>
    <r>
      <rPr>
        <sz val="10"/>
        <rFont val="Arial Armenian"/>
        <family val="2"/>
      </rPr>
      <t>(ïáÕ5100+ïáÕ5200+ïáÕ5300+ïáÕ5400)</t>
    </r>
  </si>
  <si>
    <r>
      <t xml:space="preserve">1.1. ÐÆØÜ²Î²Ü ØÆæàòÜºð                                 </t>
    </r>
    <r>
      <rPr>
        <sz val="8"/>
        <rFont val="Arial Armenian"/>
        <family val="2"/>
      </rPr>
      <t>(ïáÕ5110+ïáÕ5120+ïáÕ5130)</t>
    </r>
  </si>
  <si>
    <r>
      <t xml:space="preserve">ÞºÜøºð ºì ÞÆÜàôÂÚàôÜÜºð                                       </t>
    </r>
    <r>
      <rPr>
        <sz val="8"/>
        <rFont val="Arial Armenian"/>
        <family val="2"/>
      </rPr>
      <t>(ïáÕ5111+ïáÕ5112+ïáÕ5113)</t>
    </r>
  </si>
  <si>
    <t xml:space="preserve"> - Þ»Ýù»ñÇ ¨ ßÇÝáõÃÛáõÝÝ»ñÇ Ó»éù µ»ñáõÙ</t>
  </si>
  <si>
    <t>5111</t>
  </si>
  <si>
    <t xml:space="preserve"> - Þ»Ýù»ñÇ ¨ ßÇÝáõÃÛáõÝÝ»ñÇ Ï³éáõóáõÙ</t>
  </si>
  <si>
    <t>5112</t>
  </si>
  <si>
    <t xml:space="preserve"> - Þ»Ýù»ñÇ ¨ ßÇÝáõÃÛáõÝÝ»ñÇ Ï³åÇï³É í»ñ³Ýáñá·áõÙ</t>
  </si>
  <si>
    <t>5113</t>
  </si>
  <si>
    <r>
      <t xml:space="preserve">ØºøºÜ²Üºð ºì ê²ðø²ìàðàôØÜºð                                       </t>
    </r>
    <r>
      <rPr>
        <sz val="8"/>
        <rFont val="Arial Armenian"/>
        <family val="2"/>
      </rPr>
      <t>(ïáÕ5121+ ïáÕ5122+ïáÕ5123)</t>
    </r>
  </si>
  <si>
    <t xml:space="preserve"> - îñ³Ýëåáñï³ÛÇÝ ë³ñù³íáñáõÙÝ»ñ</t>
  </si>
  <si>
    <t>5121</t>
  </si>
  <si>
    <t xml:space="preserve"> - ì³ñã³Ï³Ý ë³ñù³íáñáõÙÝ»ñ</t>
  </si>
  <si>
    <t>5122</t>
  </si>
  <si>
    <t xml:space="preserve"> - ²ÛÉ Ù»ù»Ý³Ý»ñ ¨ ë³ñù³íáñáõÙÝ»ñ</t>
  </si>
  <si>
    <t>5129</t>
  </si>
  <si>
    <r>
      <t xml:space="preserve"> ²ÚÈ ÐÆØÜ²Î²Ü ØÆæàòÜºð                                                             </t>
    </r>
    <r>
      <rPr>
        <sz val="8"/>
        <rFont val="Arial Armenian"/>
        <family val="2"/>
      </rPr>
      <t>(ïáÕ 5131+ïáÕ 5132+ïáÕ 5133+ ïáÕ5134)</t>
    </r>
  </si>
  <si>
    <t xml:space="preserve"> -²×»óíáÕ ³ÏïÇíÝ»ñ</t>
  </si>
  <si>
    <t>5131</t>
  </si>
  <si>
    <t xml:space="preserve"> - àã ÝÛáõÃ³Ï³Ý ÑÇÙÝ³Ï³Ý ÙÇçáóÝ»ñ</t>
  </si>
  <si>
    <t>5132</t>
  </si>
  <si>
    <t xml:space="preserve"> - ¶»á¹»½Ç³Ï³Ý ù³ñï»½³·ñ³Ï³Ý Í³Ëë»ñ</t>
  </si>
  <si>
    <t>5133</t>
  </si>
  <si>
    <t xml:space="preserve"> - Ü³Ë³·Í³Ñ»ï³½áï³Ï³Ý Í³Ëë»ñ</t>
  </si>
  <si>
    <t>5134</t>
  </si>
  <si>
    <r>
      <t xml:space="preserve">1.2 ä²Þ²ðÜºð </t>
    </r>
    <r>
      <rPr>
        <sz val="8"/>
        <rFont val="Arial Armenian"/>
        <family val="2"/>
      </rPr>
      <t>(ïáÕ5211+ïáÕ5221+ïáÕ5231+ïáÕ5241)</t>
    </r>
  </si>
  <si>
    <t xml:space="preserve"> - Ð³Ù³ÛÝù³ÛÇÝ Ýß³Ý³ÏáõÃÛ³Ý é³½Ù³í³ñ³Ï³Ý å³ß³ñÝ»ñ</t>
  </si>
  <si>
    <t>5211</t>
  </si>
  <si>
    <t xml:space="preserve"> - ÜÛáõÃ»ñ ¨ å³ñ³·³Ý»ñ</t>
  </si>
  <si>
    <t>5221</t>
  </si>
  <si>
    <t xml:space="preserve"> - ì»ñ³í³×³éùÇ Ñ³Ù³ñ Ý³Ë³ï»ëí³Í ³åñ³ÝùÝ»ñ</t>
  </si>
  <si>
    <t>5231</t>
  </si>
  <si>
    <t xml:space="preserve"> -êå³éÙ³Ý Ýå³ï³Ïáí å³ÑíáÕ å³ß³ñÝ»ñ</t>
  </si>
  <si>
    <t>5241</t>
  </si>
  <si>
    <r>
      <t xml:space="preserve">1.3 ´²ðÒð²ðÄºø ²ÎîÆìÜºð </t>
    </r>
    <r>
      <rPr>
        <sz val="8"/>
        <rFont val="Arial Armenian"/>
        <family val="2"/>
      </rPr>
      <t>(ïáÕ 5311)</t>
    </r>
  </si>
  <si>
    <t xml:space="preserve"> -´³ñÓñ³ñÅ»ù ³ÏïÇíÝ»ñ</t>
  </si>
  <si>
    <t>5311</t>
  </si>
  <si>
    <r>
      <t xml:space="preserve">1.4 â²ðî²¸ðì²Ì ԱԿՏԻՎՆԵՐ                              </t>
    </r>
    <r>
      <rPr>
        <sz val="8"/>
        <rFont val="Arial Armenian"/>
        <family val="2"/>
      </rPr>
      <t>(ïáÕ 5411+ïáÕ 5421+ïáÕ 5431+ïáÕ5441)</t>
    </r>
  </si>
  <si>
    <t xml:space="preserve"> -ÐáÕ</t>
  </si>
  <si>
    <t>5411</t>
  </si>
  <si>
    <t xml:space="preserve"> -ÀÝ¹»ñù³ÛÇÝ ³ÏïÇíÝ»ñ</t>
  </si>
  <si>
    <t>5421</t>
  </si>
  <si>
    <t xml:space="preserve"> -²ÛÉ µÝ³Ï³Ý Í³·áõÙ áõÝ»óáÕ ³ÏïÇíÝ»ñ</t>
  </si>
  <si>
    <t>5431</t>
  </si>
  <si>
    <t xml:space="preserve"> -àã ÝÛáõÃ³Ï³Ý ã³ñï³¹ñí³Í ³ÏïÇíÝ»ñ</t>
  </si>
  <si>
    <t>5441</t>
  </si>
  <si>
    <t>6000</t>
  </si>
  <si>
    <r>
      <t xml:space="preserve"> ¶. àâ üÆÜ²Üê²Î²Ü ²ÎîÆìÜºðÆ Æð²òàôØÆò Øàôîøºð </t>
    </r>
    <r>
      <rPr>
        <sz val="10"/>
        <rFont val="Arial Armenian"/>
        <family val="2"/>
      </rPr>
      <t>(ïáÕ6100+ïáÕ6200+ïáÕ6300+ïáÕ6400)</t>
    </r>
  </si>
  <si>
    <t xml:space="preserve">        X</t>
  </si>
  <si>
    <t>6100</t>
  </si>
  <si>
    <r>
      <t>ÐÆØÜ²Î²Ü ØÆæàòÜºðÆ Æð²òàôØÆò Øàôîøºð</t>
    </r>
    <r>
      <rPr>
        <sz val="10"/>
        <rFont val="Arial Armenian"/>
        <family val="2"/>
      </rPr>
      <t xml:space="preserve"> (ïáÕ6110+ïáÕ6120+ïáÕ6130) </t>
    </r>
  </si>
  <si>
    <t>6110</t>
  </si>
  <si>
    <t xml:space="preserve">²ÜÞ²ðÄ ¶àôÚøÆ Æð²òàôØÆò Øàôîøºð </t>
  </si>
  <si>
    <t>8111</t>
  </si>
  <si>
    <t>6120</t>
  </si>
  <si>
    <t>Þ²ðÄ²Î²Ü ¶àôÚøÆ Æð²òàôØÆò Øàôîøºð</t>
  </si>
  <si>
    <t>8121</t>
  </si>
  <si>
    <t>6130</t>
  </si>
  <si>
    <t>²ÚÈ ÐÆØÜ²Î²Ü ØÆæàòÜºðÆ Æð²òàôØÆò Øàôîøºð</t>
  </si>
  <si>
    <t>8131</t>
  </si>
  <si>
    <t>6200</t>
  </si>
  <si>
    <r>
      <t>ä²Þ²ðÜºðÆ Æð²òàôØÆò Øàôîøºð</t>
    </r>
    <r>
      <rPr>
        <b/>
        <i/>
        <sz val="11"/>
        <rFont val="Arial Armenian"/>
        <family val="2"/>
      </rPr>
      <t xml:space="preserve"> </t>
    </r>
    <r>
      <rPr>
        <sz val="10"/>
        <rFont val="Arial Armenian"/>
        <family val="2"/>
      </rPr>
      <t>(ïáÕ6210+ïáÕ6220)</t>
    </r>
  </si>
  <si>
    <t>6210</t>
  </si>
  <si>
    <t xml:space="preserve"> è²¼Ø²ì²ð²Î²Ü Ð²Ø²ÚÜø²ÚÆÜ ä²Þ²ðÜºðÆ Æð²òàôØÆò Øàôîøºð</t>
  </si>
  <si>
    <t>8211</t>
  </si>
  <si>
    <t>6220</t>
  </si>
  <si>
    <r>
      <t xml:space="preserve">²ÚÈ ä²Þ²ðÜºðÆ Æð²òàôØÆò Øàôîøºð </t>
    </r>
    <r>
      <rPr>
        <i/>
        <sz val="10"/>
        <rFont val="Arial Armenian"/>
        <family val="2"/>
      </rPr>
      <t>(ïáÕ6221+ïáÕ6222+ïáÕ6223)</t>
    </r>
  </si>
  <si>
    <t>6221</t>
  </si>
  <si>
    <t xml:space="preserve"> - ²ñï³¹ñ³Ï³Ý å³ß³ñÝ»ñÇ Çñ³óáõÙÇó Ùáõïù»ñ</t>
  </si>
  <si>
    <t>8221</t>
  </si>
  <si>
    <t>6222</t>
  </si>
  <si>
    <t xml:space="preserve"> - ì»ñ³í³×³éùÇ Ñ³Ù³ñ ³åñ³ÝùÝ»ñÇ Çñ³óáõÙÇó Ùáõïù»ñ</t>
  </si>
  <si>
    <t>8222</t>
  </si>
  <si>
    <t>6223</t>
  </si>
  <si>
    <t xml:space="preserve"> - êå³éÙ³Ý Ñ³Ù³ñ Ý³Ë³ï»ëí³Í å³ß³ñÝ»ñÇ Çñ³óáõÙÇó Ùáõïù»ñ</t>
  </si>
  <si>
    <t>8223</t>
  </si>
  <si>
    <t>6300</t>
  </si>
  <si>
    <r>
      <t xml:space="preserve">´²ðÒð²ðÄºø ²ÎîÆìÜºðÆ Æð²òàôØÆò Øàôîøºð </t>
    </r>
    <r>
      <rPr>
        <sz val="11"/>
        <rFont val="Arial Armenian"/>
        <family val="2"/>
      </rPr>
      <t xml:space="preserve"> </t>
    </r>
    <r>
      <rPr>
        <i/>
        <sz val="10"/>
        <rFont val="Arial Armenian"/>
        <family val="2"/>
      </rPr>
      <t xml:space="preserve"> </t>
    </r>
    <r>
      <rPr>
        <sz val="10"/>
        <rFont val="Arial Armenian"/>
        <family val="2"/>
      </rPr>
      <t>(ïáÕ 6310)</t>
    </r>
  </si>
  <si>
    <t>6310</t>
  </si>
  <si>
    <t>´²ðÒð²ðÄºø ²ÎîÆìÜºðÆ Æð²òàôØÆò Øàôîøºð</t>
  </si>
  <si>
    <t>8311</t>
  </si>
  <si>
    <t>6400</t>
  </si>
  <si>
    <r>
      <t>â²ðî²¸ðì²Ì ²ÎîÆìÜºðÆ Æð²òàôØÆò Øàôîøºð</t>
    </r>
    <r>
      <rPr>
        <b/>
        <i/>
        <sz val="11"/>
        <rFont val="Arial Armenian"/>
        <family val="2"/>
      </rPr>
      <t xml:space="preserve">`                                                   </t>
    </r>
    <r>
      <rPr>
        <sz val="10"/>
        <rFont val="Arial Armenian"/>
        <family val="2"/>
      </rPr>
      <t>(ïáÕ6410+ïáÕ6420+ïáÕ6430+ïáÕ6440)</t>
    </r>
  </si>
  <si>
    <t>6410</t>
  </si>
  <si>
    <t>ÐàÔÆ Æð²òàôØÆò Øàôîøºð</t>
  </si>
  <si>
    <t>8411</t>
  </si>
  <si>
    <t>6420</t>
  </si>
  <si>
    <t>ú¶î²Î²ð Ð²Ü²ÌàÜºðÆ Æð²òàôØÆò Øàôîøºð</t>
  </si>
  <si>
    <t>8412</t>
  </si>
  <si>
    <t>6430</t>
  </si>
  <si>
    <t xml:space="preserve"> ²ÚÈ ´Ü²Î²Ü Ì²¶àôØ àôÜºòàÔ ÐÆØÜ²Î²Ü ØÆæàòÜºðÆ Æð²òàôØÆò Øàôîøºð</t>
  </si>
  <si>
    <t>8413</t>
  </si>
  <si>
    <t>6440</t>
  </si>
  <si>
    <t xml:space="preserve"> àâ ÜÚàôÂ²Î²Ü â²ðî²¸ðì²Ì ²ÎîÆìÜºðÆ Æð²òàôØÆò Øàôîøºð</t>
  </si>
  <si>
    <t>8414</t>
  </si>
  <si>
    <t>*Ð³Ù³ÛÝùÝ»ñÇ µÛáõç»Ý»ñÇ Ï³½ÙÙ³Ý Å³Ù³Ý³Ï í³ñã³Ï³Ý µÛáõç»Ç å³Ñáõëï³ÛÇÝ ýáÝ¹Çó ýáÝ¹³ÛÇÝ µÛáõç» Ñ³ïÏ³óáõÙÝ»ñ Ý³Ë³ï»ë»Éáõ ¹»åùáõÙ ³ÕÛáõë³ÏÇ 4000-ñ¹, 4050-ñ¹, 4700-ñ¹, 4770-ñ¹ ¨ 4771-ñ¹ ïáÕ»ñÇ 5-ñ¹ ¨ 6-ñ¹, 8-ñ¹ ¨ 9-ñ¹, 11-ñ¹ ¨ 12-ñ¹ ëÛáõÝÛ³ÏÝ»ñáõÙ Ý»ñ³éí³Í óáõó³ÝÇßÝ»ñÇ Ñ³Ýñ³·áõÙ³ñÝ»ñÁ å»ïù ¿ Ñ³Ù³å³ï³ëË³Ý³µ³ñ ·»ñ³½³Ýó»Ý Ýßí³Í ïáÕ»ñÇ 4-ñ¹, 7-ñ¹, 10-ñ¹ ëÛáõÝÛ³ÏÝ»ñáõÙ Ý»ñ³éí³Í óáõó³ÝÇßÝ»ñÇÝ` í³ñã³Ï³Ý µÛáõç»Ç å³Ñáõëï³ÛÇÝ ýáÝ¹Çó ýáÝ¹³ÛÇÝ µÛáõç» Ñ³ïÏ³óíáÕ ·áõÙ³ñÇ ã³÷áí (ï»ë Ð³Ù³ÛÝùÇ µÛáõç»Ç »Ï³ÙáõïÝ»ñÇ Ï³ï³ñÙ³Ý í»ñ³µ»ñÛ³É Ñ³ßí»ïíáõÃÛ³Ý 1392-ñ¹ ïáÕÇ 6-ñ¹, 9-ñ¹, 12-ñ¹ ëÛáõÝÛ³ÏÝ»ñÁ):</t>
  </si>
  <si>
    <t xml:space="preserve"> **àã ýÇÝ³Ýë³Ï³Ý ³ÏïÇíÝ»ñÇ Çñ³óáõÙÇó Ùáõïù»ñÇÝ í»ñ³µ»ñáÕ ïáÕ»ñáõÙ (6000-ñ¹ ïáÕÇó 6440-ñ¹Á) óáõó³ÝÇßÝ»ñÁ å»ïù ¿ Ý»ñÏ³Û³óí»Ý µ³ó³ë³Ï³Ý Ýß³Ýáí:</t>
  </si>
  <si>
    <t>Ð²Ø²ÚÜøÆ ´ÚàôæºÆ  Ð²ìºÈàôð¸Æ Î²Ø ä²Î²êàôð¸Æ (¸ºüÆòÆîÆ)   Î²î²ðØ²Ü ìºð²´ºðÚ²È</t>
  </si>
  <si>
    <t>(ë.4 + ë5)</t>
  </si>
  <si>
    <t>ÀÜ¸²ØºÜÀ Ð²ìºÈàôð¸À Î²Ø ¸ºüÆòÆîÀ (ä²Î²êàôð¸À)</t>
  </si>
  <si>
    <t xml:space="preserve">                 Ð²ÞìºîìàôÂÚàôÜ</t>
  </si>
  <si>
    <t xml:space="preserve">Ð²Ø²ÚÜøÆ ´ÚàôæºÆ Ð²ìºÈàôð¸Æ ú¶î²¶àðÌØ²Ü àôÔÔàôÂÚàôÜÜºðÆ Î²Ø ä²Î²êàôð¸Æ (¸ºüÆòÆîÆ) üÆÜ²Üê²ìàðØ²Ü ²Ô´ÚàôðÜºðÆ </t>
  </si>
  <si>
    <r>
      <t xml:space="preserve">                         ÀÜ¸²ØºÜÀ`                                </t>
    </r>
    <r>
      <rPr>
        <sz val="9"/>
        <rFont val="Arial Armenian"/>
        <family val="2"/>
      </rPr>
      <t xml:space="preserve"> (ïáÕ 8100+ïáÕ 8200), (ïáÕ 8000 Ñ³Ï³é³Ï Ýß³Ýáí)</t>
    </r>
  </si>
  <si>
    <r>
      <t xml:space="preserve">                ². ÜºðøÆÜ ²Ô´ÚàôðÜºð                       </t>
    </r>
    <r>
      <rPr>
        <sz val="9"/>
        <rFont val="Arial Armenian"/>
        <family val="2"/>
      </rPr>
      <t>(ïáÕ 8110+ïáÕ 8160)</t>
    </r>
  </si>
  <si>
    <r>
      <t xml:space="preserve">1. öàÊ²èàô ØÆæàòÜºð                                           </t>
    </r>
    <r>
      <rPr>
        <i/>
        <sz val="9"/>
        <rFont val="Arial Armenian"/>
        <family val="2"/>
      </rPr>
      <t>(ïáÕ 8111+ïáÕ 8120)</t>
    </r>
  </si>
  <si>
    <r>
      <t xml:space="preserve"> 1.1. ²ñÅ»ÃÕÃ»ñ (µ³ó³éáõÃÛ³Ùµ µ³ÅÝ»ïáÙë»ñÇ ¨ Ï³åÇï³ÉáõÙ ³ÛÉ Ù³ëÝ³ÏóáõÃÛ³Ý) </t>
    </r>
    <r>
      <rPr>
        <sz val="9"/>
        <rFont val="Arial Armenian"/>
        <family val="2"/>
      </rPr>
      <t>(ïáÕ 8112+ïáÕ 8113)</t>
    </r>
  </si>
  <si>
    <t xml:space="preserve">     X</t>
  </si>
  <si>
    <t xml:space="preserve">  - ÃáÕ³ñÏáõÙÇó ¨ ï»Õ³µ³ßËáõÙÇó Ùáõïù»ñ</t>
  </si>
  <si>
    <t>9111</t>
  </si>
  <si>
    <t xml:space="preserve">  - ÑÇÙÝ³Ï³Ý ·áõÙ³ñÇ Ù³ñáõÙ</t>
  </si>
  <si>
    <t>6111</t>
  </si>
  <si>
    <r>
      <t>1.2. ì³ñÏ»ñ ¨ ÷áË³ïíáõÃÛáõÝÝ»ñ (ëï³óáõÙ ¨ Ù³ñáõÙ)                                                                     (</t>
    </r>
    <r>
      <rPr>
        <sz val="9"/>
        <rFont val="Arial Armenian"/>
        <family val="2"/>
      </rPr>
      <t>ïáÕ 8121+ïáÕ8140)</t>
    </r>
    <r>
      <rPr>
        <b/>
        <sz val="9"/>
        <rFont val="Arial Armenian"/>
        <family val="2"/>
      </rPr>
      <t xml:space="preserve"> </t>
    </r>
  </si>
  <si>
    <r>
      <t xml:space="preserve">1.2.1. ì³ñÏ»ñ </t>
    </r>
    <r>
      <rPr>
        <sz val="9"/>
        <rFont val="Arial Armenian"/>
        <family val="2"/>
      </rPr>
      <t>(ïáÕ 8122+ïáÕ 8130)</t>
    </r>
  </si>
  <si>
    <r>
      <t xml:space="preserve">  - í³ñÏ»ñÇ ëï³óáõÙ </t>
    </r>
    <r>
      <rPr>
        <i/>
        <sz val="9"/>
        <rFont val="Arial Armenian"/>
        <family val="2"/>
      </rPr>
      <t>(ïáÕ 8123+ïáÕ 8124)</t>
    </r>
  </si>
  <si>
    <t>9112</t>
  </si>
  <si>
    <t>å»ï³Ï³Ý µÛáõç»Çó</t>
  </si>
  <si>
    <t>³ÛÉ ³ÕµÛáõñÝ»ñÇó</t>
  </si>
  <si>
    <r>
      <t xml:space="preserve">  - ëï³óí³Í í³ñÏ»ñÇ ÑÇÙÝ³Ï³Ý  ·áõÙ³ñÇ Ù³ñáõÙ  </t>
    </r>
    <r>
      <rPr>
        <i/>
        <sz val="9"/>
        <rFont val="Arial Armenian"/>
        <family val="2"/>
      </rPr>
      <t>(ïáÕ 8131+ïáÕ 8132)</t>
    </r>
  </si>
  <si>
    <t>6112</t>
  </si>
  <si>
    <t>ÐÐ å»ï³Ï³Ý µÛáõç»ÇÝ</t>
  </si>
  <si>
    <t>³ÛÉ ³ÕµÛáõñÝ»ñÇÝ</t>
  </si>
  <si>
    <r>
      <t xml:space="preserve">1.2.2. öáË³ïíáõÃÛáõÝÝ»ñ </t>
    </r>
    <r>
      <rPr>
        <i/>
        <sz val="9"/>
        <rFont val="Arial Armenian"/>
        <family val="2"/>
      </rPr>
      <t>(ïáÕ 8141+ïáÕ 8150)</t>
    </r>
  </si>
  <si>
    <r>
      <t xml:space="preserve">  - µÛáõç»ï³ÛÇÝ ÷áË³ïíáõÃÛáõÝÝ»ñÇ ëï³óáõÙ  </t>
    </r>
    <r>
      <rPr>
        <i/>
        <sz val="9"/>
        <rFont val="Arial Armenian"/>
        <family val="2"/>
      </rPr>
      <t>(ïáÕ 8142+ïáÕ 8143)</t>
    </r>
  </si>
  <si>
    <t>ÐÐ å»ï³Ï³Ý µÛáõç»Çó</t>
  </si>
  <si>
    <t>ÐÐ ³ÛÉ Ñ³Ù³ÛÝùÝ»ñÇ µÛáõç»Ý»ñÇó</t>
  </si>
  <si>
    <r>
      <t xml:space="preserve">  - ëï³óí³Í ÷áË³ïíáõÃÛáõÝÝ»ñÇ ·áõÙ³ñÇ Ù³ñáõÙ </t>
    </r>
    <r>
      <rPr>
        <i/>
        <sz val="9"/>
        <rFont val="Arial Armenian"/>
        <family val="2"/>
      </rPr>
      <t>(ïáÕ 8151+ïáÕ 8152)</t>
    </r>
  </si>
  <si>
    <t>ÐÐ ³ÛÉ Ñ³Ù³ÛÝùÝ»ñÇ µÛáõç»Ý»ñÇÝ</t>
  </si>
  <si>
    <r>
      <t xml:space="preserve">2. üÆÜ²Üê²Î²Ü ²ÎîÆìÜºð                                                     </t>
    </r>
    <r>
      <rPr>
        <i/>
        <sz val="9"/>
        <rFont val="Arial Armenian"/>
        <family val="2"/>
      </rPr>
      <t>(ïáÕ8161+ïáÕ8170+ïáÕ8190-ïáÕ8197+ïáÕ8198+ïáÕ8199)</t>
    </r>
  </si>
  <si>
    <r>
      <t xml:space="preserve">2.1. ´³ÅÝ»ïáÙë»ñ ¨ Ï³åÇï³ÉáõÙ ³ÛÉ Ù³ëÝ³ÏóáõÃÛáõÝ </t>
    </r>
    <r>
      <rPr>
        <sz val="9"/>
        <rFont val="Arial Armenian"/>
        <family val="2"/>
      </rPr>
      <t>(ïáÕ 8162+ïáÕ 8163 + ïáÕ 8164)</t>
    </r>
  </si>
  <si>
    <t xml:space="preserve"> - Ñ³Ù³ÛÝù³ÛÇÝ ë»÷³Ï³ÝáõÃÛ³Ý µ³ÅÝ»ïáÙë»ñÇ ¨ Ï³åÇï³ÉáõÙ Ñ³Ù³ÛÝùÇ Ù³ëÝ³ÏóáõÃÛ³Ý Çñ³óáõÙÇó Ùáõïù»ñ</t>
  </si>
  <si>
    <t>9213</t>
  </si>
  <si>
    <t xml:space="preserve"> - Çñ³í. ³ÝÓ. Ï³ÝáÝ³¹ñ. Ï³åÇï³ÉáõÙ å»ï. Ù³ëÝ³Ïó, å»ï.  ë»÷³Ï. Ñ³Ý¹Çë³óáÕ ³Ýß³ñÅ ·áõÛùÇ (µ³ó³é. ÑáÕ»ñÇ), ³Û¹ ÃíáõÙª ³Ý³í³ñï ßÇÝ³ñ³ñ. ûµÛ»ÏïÝ»ñÇ Ù³ëÝ³íáñ»óáõÙÇó  ³é³ç³ó. ÙÇçáó-Çó Ñ³Ù³ÛÝùÇ µÛáõç» Ù³ëÑ³ÝáõÙÇó Ùáõïù»ñ</t>
  </si>
  <si>
    <t xml:space="preserve"> - µ³ÅÝ»ïáÙë»ñ ¨ Ï³åÇï³ÉáõÙ ³ÛÉ Ù³ëÝ³ÏóáõÃÛáõÝ Ó»éùµ»ñáõÙ</t>
  </si>
  <si>
    <t>6213</t>
  </si>
  <si>
    <t xml:space="preserve">2.2. öáË³ïíáõÃÛáõÝÝ»ñ </t>
  </si>
  <si>
    <t xml:space="preserve"> - Ý³ËÏÇÝáõÙ ïñ³Ù³¹ñí³Í ÷áË³ïíáõÃÛáõÝÝ»ñÇ ¹ÇÙ³ó ëï³óíáÕ Ù³ñáõÙÝ»ñÇó Ùáõïù»ñ</t>
  </si>
  <si>
    <t>9212</t>
  </si>
  <si>
    <t xml:space="preserve"> - ÷áË³ïíáõÃÛáõÝÝ»ñÇ ïñ³Ù³¹ñáõÙ</t>
  </si>
  <si>
    <t>6212</t>
  </si>
  <si>
    <r>
      <t xml:space="preserve">2.3. Ð³Ù³ÛÝùÇ µÛáõç»Ç ÙÇçáóÝ»ñÇ ï³ñ»ëÏ½µÇ ³½³ï  ÙÝ³óáñ¹Á` </t>
    </r>
    <r>
      <rPr>
        <sz val="9"/>
        <rFont val="Arial Armenian"/>
        <family val="2"/>
      </rPr>
      <t>(ïáÕ 8191+ïáÕ 8194-ïáÕ 8193)</t>
    </r>
  </si>
  <si>
    <t xml:space="preserve"> 2.3.1. Ð³Ù³ÛÝùÇ µÛáõç»Ç í³ñã³Ï³Ý Ù³ëÇ ÙÇçáóÝ»ñÇ ï³ñ»ëÏ½µÇ ³½³ï ÙÝ³óáñ¹ 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</si>
  <si>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</si>
  <si>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</si>
  <si>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</si>
  <si>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 xml:space="preserve">  - ³é³Ýó í³ñã³Ï³Ý Ù³ëÇ ÙÇçáóÝ»ñÇ ï³ñ»ëÏ½µÇ ³½³ï ÙÝ³óáñ¹Çó ýáÝ¹³ÛÇÝ  Ù³ë Ùáõïù³·ñÙ³Ý »ÝÃ³Ï³ ·áõÙ³ñÇ </t>
  </si>
  <si>
    <t xml:space="preserve"> - í³ñã³Ï³Ý Ù³ëÇ ÙÇçáóÝ»ñÇ ï³ñ»ëÏ½µÇ ³½³ï ÙÝ³óáñ¹Çó ýáÝ¹³ÛÇÝ  Ù³ë Ùáõïù³·ñÙ³Ý »ÝÃ³Ï³ ·áõÙ³ñÁ (ïáÕ 8193)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</si>
  <si>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</si>
  <si>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</si>
  <si>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r>
      <t xml:space="preserve">2.6. Ð³Ù³ÛÝùÇ µÛáõç»Ç Ñ³ßíáõÙ ÙÇçáóÝ»ñÇ ÙÝ³óáñ¹Ý»ñÁ Ñ³ßí»ïáõ Å³Ù³Ý³Ï³Ñ³ïí³ÍáõÙ  </t>
    </r>
    <r>
      <rPr>
        <sz val="9"/>
        <rFont val="Arial Armenian"/>
        <family val="2"/>
      </rPr>
      <t>(ïáÕ8010- ïáÕ 8110 - ïáÕ 8161 - ïáÕ 8170- ïáÕ 8190- ïáÕ 8197- ïáÕ 8198 - ïáÕ 8210)</t>
    </r>
  </si>
  <si>
    <t>áñÇó` Í³Ëë»ñÇ ýÇÝ³Ýë³íáñÙ³ÝÁ ãáõÕÕí³Í Ñ³Ù³ÛÝùÇ µÛáõç»Ç ÙÇçáóÝ»ñÇ ï³ñ»ëÏ½µÇ ³½³ï ÙÝ³óáñ¹Ç ·áõÙ³ñÁ</t>
  </si>
  <si>
    <r>
      <t xml:space="preserve">                              ´. ²ðî²øÆÜ ²Ô´ÚàôðÜºð                                       </t>
    </r>
    <r>
      <rPr>
        <sz val="9"/>
        <rFont val="Arial Armenian"/>
        <family val="2"/>
      </rPr>
      <t>(ïáÕ 8210)</t>
    </r>
  </si>
  <si>
    <r>
      <t xml:space="preserve">1. öàÊ²èàô ØÆæàòÜºð                                                                              </t>
    </r>
    <r>
      <rPr>
        <i/>
        <sz val="9"/>
        <rFont val="Arial Armenian"/>
        <family val="2"/>
      </rPr>
      <t>(ïáÕ 8211+ïáÕ 8220)</t>
    </r>
  </si>
  <si>
    <r>
      <t xml:space="preserve"> 1.1. ²ñÅ»ÃÕÃ»ñ (µ³ó³éáõÃÛ³Ùµ µ³ÅÝ»ïáÙë»ñÇ ¨ Ï³åÇï³ÉáõÙ ³ÛÉ Ù³ëÝ³ÏóáõÃÛ³Ý) </t>
    </r>
    <r>
      <rPr>
        <sz val="9"/>
        <rFont val="Arial Armenian"/>
        <family val="2"/>
      </rPr>
      <t>(ïáÕ 8212+ïáÕ 8213)</t>
    </r>
  </si>
  <si>
    <t>9121</t>
  </si>
  <si>
    <t>6121</t>
  </si>
  <si>
    <r>
      <t xml:space="preserve">1.2. ì³ñÏ»ñ ¨ ÷áË³ïíáõÃÛáõÝÝ»ñ (ëï³óáõÙ ¨ Ù³ñáõÙ)                          </t>
    </r>
    <r>
      <rPr>
        <sz val="9"/>
        <rFont val="Arial Armenian"/>
        <family val="2"/>
      </rPr>
      <t>ïáÕ 8221+ïáÕ 8240</t>
    </r>
  </si>
  <si>
    <r>
      <t xml:space="preserve">1.2.1. ì³ñÏ»ñ </t>
    </r>
    <r>
      <rPr>
        <sz val="9"/>
        <rFont val="Arial Armenian"/>
        <family val="2"/>
      </rPr>
      <t>(ïáÕ 8222+ïáÕ 8230)</t>
    </r>
  </si>
  <si>
    <t xml:space="preserve">  - í³ñÏ»ñÇ ëï³óáõÙ</t>
  </si>
  <si>
    <t>9122</t>
  </si>
  <si>
    <t xml:space="preserve">  - ëï³óí³Í í³ñÏ»ñÇ ÑÇÙÝ³Ï³Ý  ·áõÙ³ñÇ Ù³ñáõÙ</t>
  </si>
  <si>
    <t>6122</t>
  </si>
  <si>
    <r>
      <t xml:space="preserve">1.2.2. öáË³ïíáõÃÛáõÝÝ»ñ </t>
    </r>
    <r>
      <rPr>
        <sz val="9"/>
        <rFont val="Arial Armenian"/>
        <family val="2"/>
      </rPr>
      <t>(ïáÕ 8241+ïáÕ 8250)</t>
    </r>
  </si>
  <si>
    <t xml:space="preserve">  - ÷áË³ïíáõÃÛáõÝÝ»ñÇ ëï³óáõÙ</t>
  </si>
  <si>
    <t xml:space="preserve">  - ëï³óí³Í ÷áË³ïíáõÃÛáõÝÝ»ñÇ ·áõÙ³ñÇ Ù³ñáõÙ</t>
  </si>
  <si>
    <t xml:space="preserve"> </t>
  </si>
  <si>
    <t xml:space="preserve">  </t>
  </si>
  <si>
    <t>Հավելված  5</t>
  </si>
  <si>
    <t>ՀՀ Շիրակի մարզի Գյումրի համայնքի ավագանու</t>
  </si>
  <si>
    <t>(02.01.2013</t>
  </si>
  <si>
    <t>³Û¹ ÃíáõÙ`                                         ¶áõÛù³Ñ³ñÏ Ñ³Ù³ÛÝùÝ»ñÇ í³ñã³Ï³Ý ï³ñ³ÍùÝ»ñáõÙ ·ïÝíáÕ ß»Ýù»ñÇ ¨ ßÇÝáõÃÛáõÝÝ»ñÇ Ñ³Ù³ñ</t>
  </si>
  <si>
    <t>³Û¹ ÃíáõÙ`                                        1.1 ¶áõÛù³ÛÇÝ Ñ³ñÏ»ñ ³Ýß³ñÅ ·áõÛùÇó        (ïáÕ 1111 + ïáÕ 1112)</t>
  </si>
  <si>
    <t xml:space="preserve">³Û¹ ÃíáõÙ`                                       ³) Ð³Ù³ÛÝùÇ ï³ñ³ÍùáõÙ Ýáñ ß»Ýù»ñÇ, ßÇÝáõÃÛáõÝÝ»ñÇ (Ý»ñ³éÛ³É áã ÑÇÙÝ³Ï³Ý)  ßÇÝ³ñ³ñáõÃÛ³Ý (ï»Õ³¹ñÙ³Ý) ÃáõÛÉïíáõÃÛ³Ý Ñ³Ù³ñ (ïáÕ 1133 + ïáÕ 1334),  </t>
  </si>
  <si>
    <t>áñÇó`                                                           ³) ÐÇÙÝ³Ï³Ý ßÇÝáõÃÛáõÝÝ»ñÇ Ñ³Ù³ñ</t>
  </si>
  <si>
    <t>³Û¹ ÃíáõÙ`                                                        úñ»Ýùáí å»ï³Ï³Ý µÛáõç» ³Ùñ³·ñíáÕ Ñ³ñÏ»ñÇó ¨ ³ÛÉ å³ñï³¹Çñ í×³ñÝ»ñÇó  Ù³ëÑ³ÝáõÙÝ»ñ Ñ³Ù³ÛÝùÝ»ñÇ µÛáõç»Ý»ñ       (ïáÕ 1162 + ïáÕ 1163 + ïáÕ 1164)</t>
  </si>
  <si>
    <t xml:space="preserve">³Û¹ ÃíáõÙ`                                                        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</si>
  <si>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>³Û¹ ÃíáõÙ`                                                         Ð³Ù³ÛÝùÇ µÛáõç» í×³ñíáÕ å»ï³Ï³Ý ïáõñù»ñ       (ïáÕ 1152 + ïáÕ 1153 )</t>
  </si>
  <si>
    <t xml:space="preserve">³Û¹ ÃíáõÙ`                                                       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</si>
  <si>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 xml:space="preserve">³Û¹ ÃíáõÙ`                                                       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</si>
  <si>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 xml:space="preserve">³Û¹ ÃíáõÙ`                                                       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</si>
  <si>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 xml:space="preserve">³Û¹ ÃíáõÙ`                                                       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</si>
  <si>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2.5 ÀÝÃ³óÇÏ Ý»ñùÇÝ å³ßïáÝ³Ï³Ý ¹ñ³Ù³ßÝáñÑÝ»ñ` ëï³óí³Í Ï³é³í³ñÙ³Ý ³ÛÉ Ù³Ï³ñ¹³ÏÝ»ñÇó            (ïáÕ 1251 + ïáÕ 1254 + ïáÕ 1257 + ïáÕ 1258)</t>
  </si>
  <si>
    <t>áñÇó`                                                           ³) ä»ï³Ï³Ý µÛáõç»Çó ýÇÝ³Ýë³Ï³Ý Ñ³Ù³Ñ³ñÃ»óÙ³Ý ëÏ½µáõÝùáí ïñ³Ù³¹ñíáÕ ¹áï³óÇ³Ý»ñ</t>
  </si>
  <si>
    <t>³Û¹ ÃíáõÙ`                                      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</si>
  <si>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>³Û¹ ÃíáõÙ`                                                      ³) ä»ï³Ï³Ý µÛáõç»Çó Ï³åÇï³É Í³Ëë»ñÇ ýÇÝ³Ýë³íáñÙ³Ý Ýå³ï³Ï³ÛÇÝ Ñ³ïÏ³óáõÙÝ»ñ (ëáõµí»ÝóÇ³Ý»ñ)</t>
  </si>
  <si>
    <t>³Û¹ ÃíáõÙ`                                                        3.1 îáÏáëÝ»ñ</t>
  </si>
  <si>
    <t>³Û¹ ÃíáõÙ`                                                       úñ»Ýùáí Ý³Ë³ï»ëí³Í ¹»åù»ñáõÙ µ³ÝÏ»ñáõÙ Ñ³Ù³ÛÝùÇ µÛáõç»Ç Å³Ù³Ý³Ï³íáñ ³½³ï ÙÇçáóÝ»ñÇ ï»Õ³µ³ßËáõÙÇó ¨ ¹»åá½ÇïÝ»ñÇó ëï³óí³Í ïáÏáë³í×³ñÝ»ñ</t>
  </si>
  <si>
    <t>³Û¹ ÃíáõÙ`                                                       ´³ÅÝ»ïÇñ³Ï³Ý ÁÝÏ»ñáõÃÛáõÝÝ»ñáõÙ Ñ³Ù³ÛÝùÇ Ù³ëÝ³ÏóáõÃÛ³Ý ¹ÇÙ³ó Ñ³Ù³ÛÝùÇ µÛáõç» Ï³ï³ñíáÕ Ù³ëÑ³ÝáõÙÝ»ñ (ß³Ñ³µ³ÅÇÝÝ»ñ)</t>
  </si>
  <si>
    <t>3.3 ¶áõÛùÇ í³ñÓ³Ï³ÉáõÃÛáõÝÇó »Ï³ÙáõïÝ»ñ  (ïáÕ 1331 + ïáÕ 1332 + ïáÕ 1333 +  ïáÕ 1334)</t>
  </si>
  <si>
    <t xml:space="preserve">³Û¹ ÃíáõÙ`                                                        Ð³Ù³ÛÝùÇ ë»÷³Ï³ÝáõÃÛáõÝ Ñ³Ù³ñíáÕ ÑáÕ»ñÇ í³ñÓ³Ï³ÉáõÃÛ³Ý í³ñÓ³í×³ñÝ»ñ </t>
  </si>
  <si>
    <t>3.4 Ð³Ù³ÛÝùÇ µÛáõç»Ç »Ï³ÙáõïÝ»ñ ³åñ³ÝùÝ»ñÇ Ù³ï³Ï³ñ³ñáõÙÇó ¨ Í³é³ÛáõÃÛáõÝÝ»ñÇ Ù³ïáõóáõÙÇó                  (ïáÕ 1341 + ïáÕ 1342 + ïáÕ 1343)</t>
  </si>
  <si>
    <t>³Û¹ ÃíáõÙ`                                                       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</si>
  <si>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>3.6 Øáõïù»ñ ïáõÛÅ»ñÇó, ïáõ·³ÝùÝ»ñÇó      (ïáÕ 1361 + ïáÕ 1362)</t>
  </si>
  <si>
    <t>3.7 ÀÝÃ³óÇÏ áã å³ßïáÝ³Ï³Ý ¹ñ³Ù³ßÝáñÑÝ»ñ       (ïáÕ 1371 + ïáÕ 1372)</t>
  </si>
  <si>
    <t>³Û¹ ÃíáõÙ`                                                     üÇ½ÇÏ³Ï³Ý ³ÝÓ³Ýó ¨ Ï³½Ù³Ï»ñ-åáõÃÛáõÝÝ»ñÇ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³ñï³ùÇÝ ³ÕµÛáõñÝ»ñÇó</t>
  </si>
  <si>
    <t>3.8 Î³åÇï³É áã å³ßïáÝ³Ï³Ý ¹ñ³Ù³ßÝáñÑÝ»ñ    (ïáÕ 1381 + ïáÕ 1382)</t>
  </si>
  <si>
    <t>³Û¹ ÃíáõÙª                                1. Ð²ðÎºð ºì îàôðøºð                             (ïáÕ 1110 + ïáÕ 1120 + ïáÕ 1130 + ïáÕ 1150 + ïáÕ 1160)</t>
  </si>
  <si>
    <t>³Û¹ ÃíáõÙ`                                      2.1  ÀÝÃ³óÇÏ ³ñï³ùÇÝ å³ßïáÝ³Ï³Ý ¹ñ³Ù³ßÝáñÑÝ»ñ` ëï³óí³Í ³ÛÉ å»ïáõÃÛáõÝÝ»ñÇó</t>
  </si>
  <si>
    <t xml:space="preserve">   3. ²ÚÈ ºÎ²ØàôîÜºð                                   (ïáÕ 1310 + ïáÕ 1320 + ïáÕ 1330 + ïáÕ 1340 + ïáÕ 1350 + ïáÕ 1360 + ïáÕ 1370 + ïáÕ 1380 + ïáÕ 1390)</t>
  </si>
  <si>
    <t>3.5 ì³ñã³Ï³Ý ·³ÝÓáõÙÝ»ñ                        (ïáÕ 1351 + ïáÕ 1352)</t>
  </si>
  <si>
    <t>3.9 ²ÛÉ »Ï³ÙáõïÝ»ñ                                   (ïáÕ 1391 + ïáÕ 1392 + ïáÕ 1393)</t>
  </si>
  <si>
    <r>
      <t xml:space="preserve">ÀÜ¸²ØºÜÀ ºÎ²ØàôîÜºð   </t>
    </r>
    <r>
      <rPr>
        <b/>
        <sz val="10"/>
        <rFont val="Arial Armenian"/>
        <family val="2"/>
      </rPr>
      <t>(ïáÕ 1100 + ïáÕ 1200+ïáÕ 1300)</t>
    </r>
  </si>
  <si>
    <r>
      <t xml:space="preserve"> 1.5 ²ÛÉ Ñ³ñÏ³ÛÇÝ »Ï³ÙáõïÝ»ñ                  </t>
    </r>
    <r>
      <rPr>
        <b/>
        <sz val="10"/>
        <rFont val="Arial Armenian"/>
        <family val="2"/>
      </rPr>
      <t>(ïáÕ 1161 + ïáÕ 1165 )</t>
    </r>
  </si>
  <si>
    <r>
      <t xml:space="preserve">    2. ä²ÞîàÜ²Î²Ü ¸ð²Ø²ÞÜàðÐÜºð              </t>
    </r>
    <r>
      <rPr>
        <b/>
        <sz val="10"/>
        <rFont val="Arial Armenian"/>
        <family val="2"/>
      </rPr>
      <t>(ïáÕ 1210 + ïáÕ 1220 + ïáÕ 1230 + ïáÕ 1240 + ïáÕ 1250 + ïáÕ 1260)</t>
    </r>
  </si>
  <si>
    <t xml:space="preserve">´Ý³Ï³ñ³Ý³ÛÇÝ ßÇÝ³ñ³ñáõÃÛ³Ý ¨ ÏáÙáõÝ³É Í³é³ÛáõÃÛáõÝ-Ý»ñÇ ·Íáí Ñ»ï³½áï³-Ï³Ý ¨ Ý³Ë³·Í³ÛÇÝ ³ßË³ï³ÝùÝ»ñ </t>
  </si>
  <si>
    <t>(02.01.2013 - 30.06.2013թ. Ժամանակահատվածի համար)</t>
  </si>
  <si>
    <t>հազ. դրամ</t>
  </si>
  <si>
    <t xml:space="preserve">Ð²Ø²ÚÜøÆ ´ÚàôæºÆ Ì²ÊêºðԻ ԿԱՏԱՐՄԱՆ ՎԵՐԱԲԵՐՅԱԼ ՝ ԸՍՏ ԲՅՈՒՋԵՏԱՅԻՆ ԾԱԽՍԵՐԻ ՏՆՏԵՍԱԳԻՏԱԿԱՆ ԴԱՍԱԿԱՐԳՄԱՆ  </t>
  </si>
  <si>
    <t>Ð²Ø²ÚÜøÆ ´ÚàôæºÆ Ì²ÊêºðÆ Î²î²ðØ²Ü ìºð²´ºðÚ²È՝ ԸՍՏ ԲՅՈՒՋԵՏԱՅԻՆ ԾԱԽՍԵՐԻ ԳՈՐԾԱՌԱԿԱՆ ԴԱՍԱԿԱՐՄԱՆ</t>
  </si>
  <si>
    <t>-   30.06.2013</t>
  </si>
  <si>
    <t xml:space="preserve">(02.01.2013   - </t>
  </si>
  <si>
    <t>հազ. Դրամ</t>
  </si>
  <si>
    <t>հազ.դրամ</t>
  </si>
  <si>
    <t>(02.01.2013  -- 30.06.2013 թ. ժամանակահատվածի համար)</t>
  </si>
  <si>
    <t>ՀԱՎԵԼՎԱԾ 1</t>
  </si>
  <si>
    <t xml:space="preserve">ՀՀ Շիրակի մարզի Գյումրի համայնքի ավագանու </t>
  </si>
  <si>
    <r>
      <t xml:space="preserve">                                                                       </t>
    </r>
    <r>
      <rPr>
        <sz val="16"/>
        <rFont val="Arial"/>
        <family val="2"/>
      </rPr>
      <t xml:space="preserve">                                                           ՖԻՆԱՆՍԱՏՆՏԵՍԱԿԱՆ ԲԱԺՆԻ ՊԵՏ՝                                                   Լ.ՋԻԼԱՎՅԱՆ</t>
    </r>
    <r>
      <rPr>
        <sz val="10"/>
        <rFont val="Arial"/>
      </rPr>
      <t xml:space="preserve">                    </t>
    </r>
  </si>
  <si>
    <t>ՀԱՎԵԼՎԱԾ 2</t>
  </si>
  <si>
    <t>ՖԻՆԱՆՍԱՏՆՏԵՍԱԿԱՆ ԲԱԺՆԻ ՊԵՏ՝                                     Լ.ՋԻԼԱՎՅԱՆ</t>
  </si>
  <si>
    <t xml:space="preserve">ՀՀ Շիրակի մարզի </t>
  </si>
  <si>
    <t xml:space="preserve">     Գյումրի համայնքի ավագանու                            .</t>
  </si>
  <si>
    <t xml:space="preserve">  ՀՀ Շիրակի մարզի </t>
  </si>
  <si>
    <t xml:space="preserve">   Հավելված 3</t>
  </si>
  <si>
    <t>ՖԻՆԱՆՍԱՏՆՏԵՍԱԿԱՆ ԲԱԺՆԻ ՊԵՏ՝                         Լ.ՋԻԼԱՎՅԱՆ</t>
  </si>
  <si>
    <t>ՖԻՆԱՆՍԱՏՆՏԵՍԱԿԱՆ ԲԱԺՆԻ ՊԵՏ՝                            Լ.ՋԻԼԱՎՅԱՆ</t>
  </si>
  <si>
    <t xml:space="preserve">                 </t>
  </si>
  <si>
    <t xml:space="preserve">    Հավելված  4</t>
  </si>
  <si>
    <t xml:space="preserve"> Գյումրի համայնքի  ավագանու</t>
  </si>
  <si>
    <t>ՖԻՆԱՆՍԱՏՆՏԵՍԱԿԱՆ  ԲԱԺՆԻ ՊԵՏ՝                                                        Լ.ՋԻԼԱՎՅԱՆ</t>
  </si>
  <si>
    <t xml:space="preserve">2013թվականի   հուլիսի 29-ի                      </t>
  </si>
  <si>
    <t xml:space="preserve">2013 թվականի  հուլիսի 29-ի      </t>
  </si>
  <si>
    <t xml:space="preserve"> 2013թվականի  հուլիսի 29-ի                                              որոշման</t>
  </si>
  <si>
    <r>
      <rPr>
        <b/>
        <sz val="12"/>
        <rFont val="Arial Armenian"/>
        <family val="2"/>
      </rPr>
      <t xml:space="preserve">2013թվականի   հուլիսի   29-ի                                           </t>
    </r>
    <r>
      <rPr>
        <b/>
        <sz val="13"/>
        <rFont val="Arial Armenian"/>
        <family val="2"/>
      </rPr>
      <t xml:space="preserve">                        </t>
    </r>
  </si>
  <si>
    <t xml:space="preserve">                                    2013թվականի    հուլիսի 29-ի</t>
  </si>
  <si>
    <t xml:space="preserve">           N   82-Ա      որոշման</t>
  </si>
  <si>
    <t xml:space="preserve">             N 82-Ա  որոշման       </t>
  </si>
  <si>
    <t xml:space="preserve">                N  82-Ա   որոշման</t>
  </si>
  <si>
    <r>
      <t xml:space="preserve">      N  82-Ա  </t>
    </r>
    <r>
      <rPr>
        <b/>
        <sz val="12"/>
        <rFont val="Arial Armenian"/>
        <family val="2"/>
      </rPr>
      <t>որոշման</t>
    </r>
  </si>
  <si>
    <t xml:space="preserve">                N  82-Ա  որոշման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</si>
</sst>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164" formatCode="0000"/>
    <numFmt numFmtId="165" formatCode="000"/>
    <numFmt numFmtId="166" formatCode="#,##0.0"/>
    <numFmt numFmtId="167" formatCode="0.0"/>
  </numFmts>
  <fonts count="36">
    <font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b/>
      <sz val="8"/>
      <name val="Arial Armenian"/>
      <family val="2"/>
    </font>
    <font>
      <b/>
      <i/>
      <sz val="10"/>
      <name val="Arial Armenian"/>
      <family val="2"/>
    </font>
    <font>
      <b/>
      <i/>
      <sz val="8"/>
      <name val="Arial Armenian"/>
      <family val="2"/>
    </font>
    <font>
      <sz val="9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sz val="10.5"/>
      <name val="Arial Armenian"/>
      <family val="2"/>
    </font>
    <font>
      <sz val="10"/>
      <name val="Arial"/>
      <family val="2"/>
      <charset val="204"/>
    </font>
    <font>
      <b/>
      <sz val="16"/>
      <name val="Arial Armenian"/>
      <family val="2"/>
    </font>
    <font>
      <sz val="12"/>
      <name val="Arial"/>
      <family val="2"/>
      <charset val="204"/>
    </font>
    <font>
      <b/>
      <sz val="11"/>
      <name val="Arial Armenian"/>
      <family val="2"/>
    </font>
    <font>
      <b/>
      <sz val="9"/>
      <name val="Arial Armenian"/>
      <family val="2"/>
    </font>
    <font>
      <b/>
      <i/>
      <sz val="9"/>
      <name val="Arial Armenian"/>
      <family val="2"/>
    </font>
    <font>
      <b/>
      <sz val="10"/>
      <name val="Arial"/>
      <family val="2"/>
      <charset val="204"/>
    </font>
    <font>
      <b/>
      <sz val="10"/>
      <name val="Arial"/>
      <family val="2"/>
    </font>
    <font>
      <i/>
      <sz val="9"/>
      <name val="Arial Armenian"/>
      <family val="2"/>
    </font>
    <font>
      <b/>
      <i/>
      <sz val="11"/>
      <name val="Arial Armenian"/>
      <family val="2"/>
    </font>
    <font>
      <i/>
      <sz val="10"/>
      <name val="Arial Armenian"/>
      <family val="2"/>
    </font>
    <font>
      <sz val="9"/>
      <name val="Arial"/>
      <family val="2"/>
      <charset val="204"/>
    </font>
    <font>
      <sz val="16"/>
      <name val="Arial Armenian"/>
      <family val="2"/>
    </font>
    <font>
      <sz val="10"/>
      <color indexed="10"/>
      <name val="Arial Armenian"/>
      <family val="2"/>
    </font>
    <font>
      <sz val="8"/>
      <name val="Arial"/>
      <family val="2"/>
      <charset val="204"/>
    </font>
    <font>
      <sz val="16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Arial Armenian"/>
      <family val="2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</cellStyleXfs>
  <cellXfs count="423">
    <xf numFmtId="0" fontId="0" fillId="0" borderId="0" xfId="0"/>
    <xf numFmtId="0" fontId="1" fillId="0" borderId="0" xfId="1"/>
    <xf numFmtId="0" fontId="2" fillId="0" borderId="0" xfId="1" applyFont="1" applyAlignment="1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0" fontId="2" fillId="0" borderId="7" xfId="1" applyFont="1" applyFill="1" applyBorder="1" applyAlignment="1">
      <alignment horizontal="center" vertical="center" wrapText="1"/>
    </xf>
    <xf numFmtId="0" fontId="3" fillId="0" borderId="9" xfId="1" quotePrefix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vertical="center" wrapText="1"/>
    </xf>
    <xf numFmtId="0" fontId="3" fillId="0" borderId="6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vertical="center" wrapText="1"/>
    </xf>
    <xf numFmtId="1" fontId="3" fillId="0" borderId="9" xfId="1" applyNumberFormat="1" applyFont="1" applyFill="1" applyBorder="1" applyAlignment="1">
      <alignment horizontal="center" vertical="center" wrapText="1"/>
    </xf>
    <xf numFmtId="0" fontId="3" fillId="0" borderId="9" xfId="1" quotePrefix="1" applyNumberFormat="1" applyFont="1" applyFill="1" applyBorder="1" applyAlignment="1">
      <alignment horizontal="center" vertical="center"/>
    </xf>
    <xf numFmtId="0" fontId="2" fillId="2" borderId="0" xfId="1" applyFont="1" applyFill="1"/>
    <xf numFmtId="0" fontId="2" fillId="0" borderId="0" xfId="1" applyFont="1" applyFill="1" applyBorder="1" applyAlignment="1">
      <alignment horizontal="centerContinuous" vertical="center" wrapText="1"/>
    </xf>
    <xf numFmtId="0" fontId="2" fillId="0" borderId="13" xfId="1" applyFont="1" applyFill="1" applyBorder="1" applyAlignment="1">
      <alignment horizontal="centerContinuous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3" fillId="0" borderId="6" xfId="1" quotePrefix="1" applyNumberFormat="1" applyFont="1" applyFill="1" applyBorder="1" applyAlignment="1">
      <alignment horizontal="center" vertical="center"/>
    </xf>
    <xf numFmtId="1" fontId="3" fillId="0" borderId="6" xfId="1" applyNumberFormat="1" applyFont="1" applyFill="1" applyBorder="1" applyAlignment="1">
      <alignment horizontal="center" vertical="center" wrapText="1"/>
    </xf>
    <xf numFmtId="0" fontId="3" fillId="0" borderId="6" xfId="1" quotePrefix="1" applyFont="1" applyFill="1" applyBorder="1" applyAlignment="1">
      <alignment horizontal="center" vertical="center"/>
    </xf>
    <xf numFmtId="166" fontId="3" fillId="0" borderId="29" xfId="1" applyNumberFormat="1" applyFont="1" applyFill="1" applyBorder="1" applyAlignment="1">
      <alignment horizontal="center" vertical="center" wrapText="1"/>
    </xf>
    <xf numFmtId="166" fontId="3" fillId="0" borderId="9" xfId="1" applyNumberFormat="1" applyFont="1" applyFill="1" applyBorder="1" applyAlignment="1">
      <alignment horizontal="center" vertical="center"/>
    </xf>
    <xf numFmtId="166" fontId="3" fillId="0" borderId="9" xfId="1" applyNumberFormat="1" applyFont="1" applyFill="1" applyBorder="1" applyAlignment="1">
      <alignment horizontal="center" vertical="center" wrapText="1"/>
    </xf>
    <xf numFmtId="166" fontId="2" fillId="0" borderId="6" xfId="1" applyNumberFormat="1" applyFont="1" applyFill="1" applyBorder="1" applyAlignment="1">
      <alignment horizontal="center" vertical="center"/>
    </xf>
    <xf numFmtId="166" fontId="2" fillId="0" borderId="9" xfId="1" applyNumberFormat="1" applyFont="1" applyFill="1" applyBorder="1" applyAlignment="1">
      <alignment horizontal="center" vertical="center"/>
    </xf>
    <xf numFmtId="166" fontId="2" fillId="0" borderId="7" xfId="1" applyNumberFormat="1" applyFont="1" applyFill="1" applyBorder="1" applyAlignment="1">
      <alignment horizontal="center" vertical="center"/>
    </xf>
    <xf numFmtId="166" fontId="3" fillId="0" borderId="6" xfId="1" applyNumberFormat="1" applyFont="1" applyFill="1" applyBorder="1" applyAlignment="1">
      <alignment horizontal="center" vertical="center"/>
    </xf>
    <xf numFmtId="166" fontId="3" fillId="0" borderId="6" xfId="1" applyNumberFormat="1" applyFont="1" applyFill="1" applyBorder="1" applyAlignment="1">
      <alignment horizontal="center" vertical="center" wrapText="1"/>
    </xf>
    <xf numFmtId="0" fontId="12" fillId="0" borderId="9" xfId="1" quotePrefix="1" applyFont="1" applyFill="1" applyBorder="1" applyAlignment="1">
      <alignment horizontal="center" vertical="center"/>
    </xf>
    <xf numFmtId="49" fontId="4" fillId="0" borderId="33" xfId="1" applyNumberFormat="1" applyFont="1" applyFill="1" applyBorder="1" applyAlignment="1">
      <alignment horizontal="justify" vertical="center" wrapText="1"/>
    </xf>
    <xf numFmtId="0" fontId="2" fillId="0" borderId="0" xfId="1" applyFont="1" applyFill="1"/>
    <xf numFmtId="0" fontId="4" fillId="2" borderId="0" xfId="1" applyFont="1" applyFill="1" applyAlignment="1"/>
    <xf numFmtId="0" fontId="5" fillId="0" borderId="0" xfId="1" applyFont="1" applyAlignment="1"/>
    <xf numFmtId="0" fontId="4" fillId="2" borderId="0" xfId="1" applyFont="1" applyFill="1" applyAlignment="1">
      <alignment wrapText="1"/>
    </xf>
    <xf numFmtId="0" fontId="3" fillId="2" borderId="0" xfId="1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/>
    <xf numFmtId="0" fontId="2" fillId="0" borderId="0" xfId="0" applyFont="1" applyFill="1"/>
    <xf numFmtId="49" fontId="4" fillId="0" borderId="0" xfId="0" applyNumberFormat="1" applyFont="1" applyFill="1" applyAlignment="1"/>
    <xf numFmtId="49" fontId="3" fillId="0" borderId="0" xfId="0" applyNumberFormat="1" applyFont="1" applyFill="1" applyAlignment="1"/>
    <xf numFmtId="49" fontId="3" fillId="0" borderId="0" xfId="0" applyNumberFormat="1" applyFont="1" applyFill="1" applyAlignment="1">
      <alignment horizontal="right"/>
    </xf>
    <xf numFmtId="14" fontId="3" fillId="0" borderId="0" xfId="0" applyNumberFormat="1" applyFont="1" applyFill="1" applyAlignment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Border="1"/>
    <xf numFmtId="164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top"/>
    </xf>
    <xf numFmtId="0" fontId="10" fillId="0" borderId="0" xfId="0" applyFont="1" applyFill="1" applyBorder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32" xfId="0" applyFont="1" applyFill="1" applyBorder="1" applyAlignment="1">
      <alignment horizontal="center" vertical="justify" wrapText="1"/>
    </xf>
    <xf numFmtId="0" fontId="2" fillId="0" borderId="36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49" fontId="6" fillId="0" borderId="22" xfId="0" applyNumberFormat="1" applyFont="1" applyFill="1" applyBorder="1" applyAlignment="1">
      <alignment horizontal="center" vertical="center" wrapText="1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24" xfId="0" applyNumberFormat="1" applyFont="1" applyFill="1" applyBorder="1" applyAlignment="1">
      <alignment horizontal="center" vertical="center" wrapText="1"/>
    </xf>
    <xf numFmtId="49" fontId="6" fillId="0" borderId="2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wrapText="1"/>
    </xf>
    <xf numFmtId="0" fontId="3" fillId="0" borderId="23" xfId="0" applyFont="1" applyFill="1" applyBorder="1" applyAlignment="1">
      <alignment horizontal="center" wrapText="1"/>
    </xf>
    <xf numFmtId="0" fontId="3" fillId="0" borderId="26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vertical="center" wrapText="1"/>
    </xf>
    <xf numFmtId="49" fontId="5" fillId="0" borderId="43" xfId="0" applyNumberFormat="1" applyFont="1" applyFill="1" applyBorder="1" applyAlignment="1">
      <alignment horizontal="center" vertical="center" wrapText="1"/>
    </xf>
    <xf numFmtId="0" fontId="5" fillId="0" borderId="43" xfId="0" applyNumberFormat="1" applyFont="1" applyFill="1" applyBorder="1" applyAlignment="1">
      <alignment horizontal="center" vertical="center" wrapText="1"/>
    </xf>
    <xf numFmtId="0" fontId="9" fillId="0" borderId="44" xfId="0" applyNumberFormat="1" applyFont="1" applyFill="1" applyBorder="1" applyAlignment="1">
      <alignment horizontal="center" vertical="center" wrapText="1"/>
    </xf>
    <xf numFmtId="0" fontId="10" fillId="0" borderId="37" xfId="0" applyNumberFormat="1" applyFont="1" applyFill="1" applyBorder="1" applyAlignment="1">
      <alignment horizontal="center" vertical="center" wrapText="1" readingOrder="1"/>
    </xf>
    <xf numFmtId="166" fontId="13" fillId="0" borderId="37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45" xfId="0" applyNumberFormat="1" applyFont="1" applyFill="1" applyBorder="1" applyAlignment="1">
      <alignment horizontal="center" vertical="center"/>
    </xf>
    <xf numFmtId="0" fontId="11" fillId="0" borderId="30" xfId="0" applyNumberFormat="1" applyFont="1" applyFill="1" applyBorder="1" applyAlignment="1">
      <alignment horizontal="center" vertical="center" wrapText="1" readingOrder="1"/>
    </xf>
    <xf numFmtId="166" fontId="10" fillId="0" borderId="30" xfId="0" applyNumberFormat="1" applyFont="1" applyFill="1" applyBorder="1" applyAlignment="1">
      <alignment horizontal="center" vertical="center"/>
    </xf>
    <xf numFmtId="0" fontId="9" fillId="0" borderId="31" xfId="0" applyNumberFormat="1" applyFont="1" applyFill="1" applyBorder="1" applyAlignment="1">
      <alignment horizontal="center" vertical="center" wrapText="1" readingOrder="1"/>
    </xf>
    <xf numFmtId="166" fontId="10" fillId="0" borderId="1" xfId="0" applyNumberFormat="1" applyFont="1" applyFill="1" applyBorder="1" applyAlignment="1">
      <alignment horizontal="center" vertical="center"/>
    </xf>
    <xf numFmtId="166" fontId="10" fillId="0" borderId="4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166" fontId="10" fillId="0" borderId="31" xfId="0" applyNumberFormat="1" applyFont="1" applyFill="1" applyBorder="1" applyAlignment="1">
      <alignment horizontal="center" vertical="center"/>
    </xf>
    <xf numFmtId="166" fontId="10" fillId="0" borderId="2" xfId="0" applyNumberFormat="1" applyFont="1" applyFill="1" applyBorder="1" applyAlignment="1">
      <alignment horizontal="center" vertical="center"/>
    </xf>
    <xf numFmtId="166" fontId="10" fillId="0" borderId="41" xfId="0" applyNumberFormat="1" applyFont="1" applyFill="1" applyBorder="1" applyAlignment="1">
      <alignment horizontal="center" vertical="center"/>
    </xf>
    <xf numFmtId="166" fontId="10" fillId="0" borderId="40" xfId="0" applyNumberFormat="1" applyFont="1" applyFill="1" applyBorder="1" applyAlignment="1">
      <alignment horizontal="center" vertical="center"/>
    </xf>
    <xf numFmtId="166" fontId="10" fillId="0" borderId="15" xfId="0" applyNumberFormat="1" applyFont="1" applyFill="1" applyBorder="1" applyAlignment="1">
      <alignment horizontal="center" vertical="center"/>
    </xf>
    <xf numFmtId="166" fontId="10" fillId="0" borderId="17" xfId="0" applyNumberFormat="1" applyFont="1" applyFill="1" applyBorder="1" applyAlignment="1">
      <alignment horizontal="center" vertical="center"/>
    </xf>
    <xf numFmtId="166" fontId="10" fillId="0" borderId="6" xfId="0" applyNumberFormat="1" applyFont="1" applyFill="1" applyBorder="1" applyAlignment="1">
      <alignment horizontal="center" vertical="center"/>
    </xf>
    <xf numFmtId="0" fontId="9" fillId="0" borderId="30" xfId="0" applyNumberFormat="1" applyFont="1" applyFill="1" applyBorder="1" applyAlignment="1">
      <alignment horizontal="center" vertical="center" wrapText="1" readingOrder="1"/>
    </xf>
    <xf numFmtId="49" fontId="5" fillId="0" borderId="2" xfId="0" applyNumberFormat="1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 wrapText="1" readingOrder="1"/>
    </xf>
    <xf numFmtId="0" fontId="5" fillId="0" borderId="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49" fontId="5" fillId="0" borderId="0" xfId="0" applyNumberFormat="1" applyFont="1" applyFill="1" applyBorder="1" applyAlignment="1">
      <alignment horizontal="center" vertical="top"/>
    </xf>
    <xf numFmtId="165" fontId="8" fillId="0" borderId="0" xfId="0" applyNumberFormat="1" applyFont="1" applyFill="1" applyBorder="1" applyAlignment="1">
      <alignment horizontal="center" vertical="top"/>
    </xf>
    <xf numFmtId="165" fontId="5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left" vertical="top" wrapText="1"/>
    </xf>
    <xf numFmtId="166" fontId="3" fillId="0" borderId="0" xfId="0" applyNumberFormat="1" applyFont="1" applyFill="1"/>
    <xf numFmtId="166" fontId="2" fillId="0" borderId="0" xfId="0" applyNumberFormat="1" applyFont="1" applyFill="1" applyAlignment="1">
      <alignment horizontal="left"/>
    </xf>
    <xf numFmtId="166" fontId="2" fillId="0" borderId="0" xfId="0" applyNumberFormat="1" applyFont="1" applyFill="1" applyAlignment="1">
      <alignment wrapText="1"/>
    </xf>
    <xf numFmtId="166" fontId="2" fillId="0" borderId="0" xfId="0" applyNumberFormat="1" applyFont="1" applyFill="1"/>
    <xf numFmtId="164" fontId="5" fillId="0" borderId="0" xfId="0" applyNumberFormat="1" applyFont="1" applyFill="1" applyBorder="1" applyAlignment="1">
      <alignment horizontal="center" vertical="top"/>
    </xf>
    <xf numFmtId="0" fontId="15" fillId="0" borderId="0" xfId="0" applyFont="1" applyFill="1"/>
    <xf numFmtId="0" fontId="13" fillId="0" borderId="0" xfId="0" applyFont="1" applyFill="1"/>
    <xf numFmtId="0" fontId="3" fillId="0" borderId="4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Continuous" vertical="center" wrapText="1"/>
    </xf>
    <xf numFmtId="0" fontId="2" fillId="0" borderId="20" xfId="0" applyFont="1" applyFill="1" applyBorder="1" applyAlignment="1">
      <alignment horizontal="centerContinuous" vertical="center" wrapText="1"/>
    </xf>
    <xf numFmtId="0" fontId="2" fillId="0" borderId="21" xfId="0" applyFont="1" applyFill="1" applyBorder="1" applyAlignment="1">
      <alignment horizontal="centerContinuous" vertical="center" wrapText="1"/>
    </xf>
    <xf numFmtId="0" fontId="2" fillId="0" borderId="13" xfId="0" applyFont="1" applyFill="1" applyBorder="1" applyAlignment="1">
      <alignment horizontal="centerContinuous" vertical="center" wrapText="1"/>
    </xf>
    <xf numFmtId="0" fontId="3" fillId="0" borderId="51" xfId="0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top" wrapText="1"/>
    </xf>
    <xf numFmtId="49" fontId="17" fillId="0" borderId="6" xfId="0" applyNumberFormat="1" applyFont="1" applyFill="1" applyBorder="1" applyAlignment="1">
      <alignment horizontal="center"/>
    </xf>
    <xf numFmtId="166" fontId="13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 wrapText="1"/>
    </xf>
    <xf numFmtId="166" fontId="19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vertical="top" wrapText="1"/>
    </xf>
    <xf numFmtId="49" fontId="17" fillId="0" borderId="6" xfId="0" applyNumberFormat="1" applyFont="1" applyFill="1" applyBorder="1" applyAlignment="1">
      <alignment horizontal="center" vertical="center" wrapText="1"/>
    </xf>
    <xf numFmtId="166" fontId="2" fillId="0" borderId="6" xfId="0" applyNumberFormat="1" applyFont="1" applyFill="1" applyBorder="1" applyAlignment="1">
      <alignment horizontal="center" vertical="center"/>
    </xf>
    <xf numFmtId="49" fontId="18" fillId="0" borderId="6" xfId="0" applyNumberFormat="1" applyFont="1" applyFill="1" applyBorder="1" applyAlignment="1">
      <alignment vertical="top" wrapText="1"/>
    </xf>
    <xf numFmtId="0" fontId="17" fillId="0" borderId="6" xfId="0" applyFont="1" applyFill="1" applyBorder="1" applyAlignment="1">
      <alignment horizontal="center"/>
    </xf>
    <xf numFmtId="0" fontId="17" fillId="0" borderId="6" xfId="0" applyFont="1" applyFill="1" applyBorder="1" applyAlignment="1">
      <alignment vertical="top" wrapText="1"/>
    </xf>
    <xf numFmtId="0" fontId="17" fillId="0" borderId="6" xfId="0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vertical="center" wrapText="1"/>
    </xf>
    <xf numFmtId="49" fontId="18" fillId="0" borderId="6" xfId="0" applyNumberFormat="1" applyFont="1" applyFill="1" applyBorder="1" applyAlignment="1">
      <alignment vertical="center" wrapText="1"/>
    </xf>
    <xf numFmtId="49" fontId="9" fillId="0" borderId="6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166" fontId="2" fillId="0" borderId="0" xfId="0" applyNumberFormat="1" applyFont="1" applyAlignment="1">
      <alignment horizontal="center" vertical="center"/>
    </xf>
    <xf numFmtId="0" fontId="9" fillId="0" borderId="6" xfId="0" applyFont="1" applyFill="1" applyBorder="1" applyAlignment="1">
      <alignment vertical="top" wrapText="1"/>
    </xf>
    <xf numFmtId="0" fontId="18" fillId="0" borderId="6" xfId="0" applyFont="1" applyFill="1" applyBorder="1" applyAlignment="1">
      <alignment horizontal="left" vertical="top" wrapText="1"/>
    </xf>
    <xf numFmtId="166" fontId="20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vertical="top" wrapText="1"/>
    </xf>
    <xf numFmtId="49" fontId="21" fillId="0" borderId="6" xfId="0" applyNumberFormat="1" applyFont="1" applyFill="1" applyBorder="1" applyAlignment="1">
      <alignment vertical="top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horizontal="center" vertical="top" wrapText="1"/>
    </xf>
    <xf numFmtId="49" fontId="9" fillId="0" borderId="6" xfId="0" applyNumberFormat="1" applyFont="1" applyFill="1" applyBorder="1" applyAlignment="1">
      <alignment wrapText="1"/>
    </xf>
    <xf numFmtId="0" fontId="17" fillId="0" borderId="6" xfId="0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center" wrapText="1"/>
    </xf>
    <xf numFmtId="49" fontId="4" fillId="0" borderId="6" xfId="0" applyNumberFormat="1" applyFont="1" applyFill="1" applyBorder="1" applyAlignment="1">
      <alignment wrapText="1"/>
    </xf>
    <xf numFmtId="49" fontId="2" fillId="0" borderId="6" xfId="0" applyNumberFormat="1" applyFont="1" applyFill="1" applyBorder="1" applyAlignment="1">
      <alignment wrapText="1"/>
    </xf>
    <xf numFmtId="49" fontId="2" fillId="0" borderId="6" xfId="0" applyNumberFormat="1" applyFont="1" applyFill="1" applyBorder="1" applyAlignment="1">
      <alignment horizontal="center" vertical="top" wrapText="1"/>
    </xf>
    <xf numFmtId="49" fontId="16" fillId="0" borderId="6" xfId="0" applyNumberFormat="1" applyFont="1" applyFill="1" applyBorder="1" applyAlignment="1">
      <alignment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wrapText="1"/>
    </xf>
    <xf numFmtId="166" fontId="7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wrapText="1"/>
    </xf>
    <xf numFmtId="0" fontId="24" fillId="0" borderId="0" xfId="0" applyFont="1" applyFill="1"/>
    <xf numFmtId="0" fontId="4" fillId="2" borderId="0" xfId="1" applyFont="1" applyFill="1" applyAlignment="1">
      <alignment horizontal="left" wrapText="1"/>
    </xf>
    <xf numFmtId="14" fontId="4" fillId="2" borderId="0" xfId="1" applyNumberFormat="1" applyFont="1" applyFill="1" applyAlignment="1">
      <alignment horizontal="left" wrapText="1"/>
    </xf>
    <xf numFmtId="0" fontId="4" fillId="2" borderId="0" xfId="1" applyFont="1" applyFill="1" applyAlignment="1">
      <alignment horizontal="left"/>
    </xf>
    <xf numFmtId="0" fontId="3" fillId="2" borderId="0" xfId="1" applyFont="1" applyFill="1" applyAlignment="1">
      <alignment horizontal="left" wrapText="1"/>
    </xf>
    <xf numFmtId="0" fontId="4" fillId="0" borderId="0" xfId="0" applyFont="1" applyFill="1" applyAlignment="1">
      <alignment horizontal="right" wrapText="1"/>
    </xf>
    <xf numFmtId="14" fontId="4" fillId="0" borderId="0" xfId="0" applyNumberFormat="1" applyFont="1" applyFill="1" applyAlignment="1">
      <alignment wrapText="1"/>
    </xf>
    <xf numFmtId="0" fontId="3" fillId="0" borderId="0" xfId="0" applyFont="1" applyFill="1"/>
    <xf numFmtId="0" fontId="3" fillId="0" borderId="48" xfId="0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Continuous" wrapText="1"/>
    </xf>
    <xf numFmtId="0" fontId="2" fillId="0" borderId="28" xfId="0" applyFont="1" applyFill="1" applyBorder="1" applyAlignment="1">
      <alignment horizontal="centerContinuous" wrapText="1"/>
    </xf>
    <xf numFmtId="0" fontId="3" fillId="0" borderId="38" xfId="0" applyFont="1" applyFill="1" applyBorder="1" applyAlignment="1">
      <alignment horizontal="center" vertical="top" wrapText="1"/>
    </xf>
    <xf numFmtId="0" fontId="2" fillId="0" borderId="49" xfId="0" applyFont="1" applyFill="1" applyBorder="1" applyAlignment="1">
      <alignment horizontal="centerContinuous" wrapText="1"/>
    </xf>
    <xf numFmtId="0" fontId="2" fillId="0" borderId="50" xfId="0" applyFont="1" applyFill="1" applyBorder="1" applyAlignment="1">
      <alignment horizontal="centerContinuous" wrapText="1"/>
    </xf>
    <xf numFmtId="0" fontId="2" fillId="0" borderId="50" xfId="0" applyFont="1" applyFill="1" applyBorder="1" applyAlignment="1">
      <alignment horizontal="center" wrapText="1"/>
    </xf>
    <xf numFmtId="0" fontId="3" fillId="0" borderId="37" xfId="0" applyFont="1" applyFill="1" applyBorder="1" applyAlignment="1">
      <alignment horizontal="center" wrapText="1"/>
    </xf>
    <xf numFmtId="0" fontId="2" fillId="0" borderId="25" xfId="0" applyFont="1" applyFill="1" applyBorder="1" applyAlignment="1">
      <alignment horizontal="center" wrapText="1"/>
    </xf>
    <xf numFmtId="0" fontId="6" fillId="0" borderId="37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wrapText="1"/>
    </xf>
    <xf numFmtId="0" fontId="2" fillId="0" borderId="37" xfId="0" applyFont="1" applyFill="1" applyBorder="1" applyAlignment="1">
      <alignment horizontal="center" wrapText="1"/>
    </xf>
    <xf numFmtId="166" fontId="3" fillId="0" borderId="3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0" borderId="53" xfId="0" applyFont="1" applyFill="1" applyBorder="1" applyAlignment="1">
      <alignment wrapText="1"/>
    </xf>
    <xf numFmtId="0" fontId="2" fillId="0" borderId="27" xfId="0" applyFont="1" applyFill="1" applyBorder="1" applyAlignment="1">
      <alignment horizontal="centerContinuous" vertical="center" wrapText="1"/>
    </xf>
    <xf numFmtId="0" fontId="2" fillId="0" borderId="28" xfId="0" applyFont="1" applyFill="1" applyBorder="1" applyAlignment="1">
      <alignment horizontal="centerContinuous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17" fillId="0" borderId="54" xfId="0" applyFont="1" applyFill="1" applyBorder="1" applyAlignment="1">
      <alignment horizontal="center" wrapText="1"/>
    </xf>
    <xf numFmtId="0" fontId="3" fillId="0" borderId="55" xfId="0" applyFont="1" applyFill="1" applyBorder="1"/>
    <xf numFmtId="166" fontId="3" fillId="0" borderId="54" xfId="0" applyNumberFormat="1" applyFont="1" applyFill="1" applyBorder="1" applyAlignment="1">
      <alignment horizontal="center" vertical="center"/>
    </xf>
    <xf numFmtId="0" fontId="3" fillId="0" borderId="0" xfId="0" applyFont="1"/>
    <xf numFmtId="0" fontId="9" fillId="0" borderId="30" xfId="0" applyFont="1" applyFill="1" applyBorder="1" applyAlignment="1">
      <alignment horizontal="center" wrapText="1"/>
    </xf>
    <xf numFmtId="0" fontId="3" fillId="0" borderId="56" xfId="0" applyFont="1" applyFill="1" applyBorder="1"/>
    <xf numFmtId="166" fontId="3" fillId="0" borderId="30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42" xfId="0" applyNumberFormat="1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wrapText="1"/>
    </xf>
    <xf numFmtId="0" fontId="2" fillId="0" borderId="57" xfId="0" applyFont="1" applyFill="1" applyBorder="1"/>
    <xf numFmtId="166" fontId="2" fillId="0" borderId="31" xfId="0" applyNumberFormat="1" applyFont="1" applyFill="1" applyBorder="1" applyAlignment="1">
      <alignment horizontal="center" vertical="center"/>
    </xf>
    <xf numFmtId="0" fontId="2" fillId="0" borderId="0" xfId="0" applyFont="1"/>
    <xf numFmtId="0" fontId="9" fillId="0" borderId="31" xfId="0" applyFont="1" applyFill="1" applyBorder="1" applyAlignment="1">
      <alignment horizontal="center"/>
    </xf>
    <xf numFmtId="0" fontId="18" fillId="0" borderId="31" xfId="0" applyFont="1" applyFill="1" applyBorder="1" applyAlignment="1">
      <alignment wrapText="1"/>
    </xf>
    <xf numFmtId="0" fontId="9" fillId="0" borderId="30" xfId="0" applyFont="1" applyFill="1" applyBorder="1" applyAlignment="1">
      <alignment horizontal="left" wrapText="1"/>
    </xf>
    <xf numFmtId="166" fontId="2" fillId="0" borderId="31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/>
    </xf>
    <xf numFmtId="166" fontId="2" fillId="0" borderId="41" xfId="0" applyNumberFormat="1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wrapText="1"/>
    </xf>
    <xf numFmtId="166" fontId="2" fillId="0" borderId="2" xfId="0" applyNumberFormat="1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wrapText="1"/>
    </xf>
    <xf numFmtId="166" fontId="2" fillId="0" borderId="41" xfId="0" applyNumberFormat="1" applyFont="1" applyFill="1" applyBorder="1" applyAlignment="1">
      <alignment horizontal="center" vertical="center"/>
    </xf>
    <xf numFmtId="0" fontId="21" fillId="0" borderId="31" xfId="0" applyFont="1" applyFill="1" applyBorder="1"/>
    <xf numFmtId="49" fontId="9" fillId="0" borderId="57" xfId="0" applyNumberFormat="1" applyFont="1" applyFill="1" applyBorder="1" applyAlignment="1">
      <alignment horizontal="center" vertical="center" wrapText="1"/>
    </xf>
    <xf numFmtId="166" fontId="2" fillId="0" borderId="40" xfId="0" applyNumberFormat="1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wrapText="1"/>
    </xf>
    <xf numFmtId="0" fontId="26" fillId="0" borderId="0" xfId="0" applyFont="1"/>
    <xf numFmtId="166" fontId="2" fillId="0" borderId="54" xfId="0" applyNumberFormat="1" applyFont="1" applyFill="1" applyBorder="1" applyAlignment="1">
      <alignment horizontal="center" vertical="center"/>
    </xf>
    <xf numFmtId="49" fontId="17" fillId="0" borderId="57" xfId="0" applyNumberFormat="1" applyFont="1" applyFill="1" applyBorder="1" applyAlignment="1">
      <alignment horizontal="center" vertical="center" wrapText="1"/>
    </xf>
    <xf numFmtId="0" fontId="21" fillId="0" borderId="54" xfId="0" applyFont="1" applyFill="1" applyBorder="1" applyAlignment="1">
      <alignment wrapText="1"/>
    </xf>
    <xf numFmtId="49" fontId="17" fillId="0" borderId="55" xfId="0" applyNumberFormat="1" applyFont="1" applyFill="1" applyBorder="1" applyAlignment="1">
      <alignment horizontal="center" vertical="center" wrapText="1"/>
    </xf>
    <xf numFmtId="0" fontId="21" fillId="0" borderId="40" xfId="0" applyFont="1" applyFill="1" applyBorder="1" applyAlignment="1">
      <alignment wrapText="1"/>
    </xf>
    <xf numFmtId="49" fontId="17" fillId="0" borderId="58" xfId="0" applyNumberFormat="1" applyFont="1" applyFill="1" applyBorder="1" applyAlignment="1">
      <alignment horizontal="center" vertical="center" wrapText="1"/>
    </xf>
    <xf numFmtId="166" fontId="2" fillId="0" borderId="29" xfId="0" applyNumberFormat="1" applyFont="1" applyFill="1" applyBorder="1" applyAlignment="1">
      <alignment horizontal="center" vertical="center" wrapText="1"/>
    </xf>
    <xf numFmtId="166" fontId="2" fillId="0" borderId="52" xfId="0" applyNumberFormat="1" applyFont="1" applyFill="1" applyBorder="1" applyAlignment="1">
      <alignment horizontal="center" vertical="center"/>
    </xf>
    <xf numFmtId="0" fontId="18" fillId="0" borderId="54" xfId="0" applyFont="1" applyFill="1" applyBorder="1" applyAlignment="1">
      <alignment wrapText="1"/>
    </xf>
    <xf numFmtId="49" fontId="5" fillId="0" borderId="55" xfId="0" applyNumberFormat="1" applyFont="1" applyFill="1" applyBorder="1" applyAlignment="1">
      <alignment horizontal="center" vertical="center" wrapText="1"/>
    </xf>
    <xf numFmtId="49" fontId="5" fillId="0" borderId="57" xfId="0" applyNumberFormat="1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wrapText="1"/>
    </xf>
    <xf numFmtId="49" fontId="5" fillId="0" borderId="60" xfId="0" applyNumberFormat="1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wrapText="1"/>
    </xf>
    <xf numFmtId="49" fontId="5" fillId="0" borderId="39" xfId="0" applyNumberFormat="1" applyFont="1" applyFill="1" applyBorder="1" applyAlignment="1">
      <alignment horizontal="center" vertical="center" wrapText="1"/>
    </xf>
    <xf numFmtId="166" fontId="2" fillId="0" borderId="37" xfId="0" applyNumberFormat="1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center" vertical="center" wrapText="1"/>
    </xf>
    <xf numFmtId="166" fontId="2" fillId="0" borderId="38" xfId="0" applyNumberFormat="1" applyFont="1" applyFill="1" applyBorder="1" applyAlignment="1">
      <alignment horizontal="center" vertical="center"/>
    </xf>
    <xf numFmtId="166" fontId="2" fillId="0" borderId="46" xfId="0" applyNumberFormat="1" applyFont="1" applyFill="1" applyBorder="1" applyAlignment="1">
      <alignment horizontal="center" vertical="center" wrapText="1"/>
    </xf>
    <xf numFmtId="166" fontId="2" fillId="0" borderId="61" xfId="0" applyNumberFormat="1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wrapText="1"/>
    </xf>
    <xf numFmtId="166" fontId="3" fillId="0" borderId="37" xfId="0" applyNumberFormat="1" applyFont="1" applyFill="1" applyBorder="1" applyAlignment="1">
      <alignment horizontal="center" vertical="center"/>
    </xf>
    <xf numFmtId="166" fontId="3" fillId="0" borderId="62" xfId="0" applyNumberFormat="1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wrapText="1"/>
    </xf>
    <xf numFmtId="49" fontId="5" fillId="0" borderId="56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6" fontId="3" fillId="0" borderId="63" xfId="0" applyNumberFormat="1" applyFont="1" applyFill="1" applyBorder="1" applyAlignment="1">
      <alignment horizontal="center" vertical="center"/>
    </xf>
    <xf numFmtId="166" fontId="3" fillId="0" borderId="30" xfId="0" applyNumberFormat="1" applyFont="1" applyFill="1" applyBorder="1" applyAlignment="1">
      <alignment horizontal="center" vertical="center" wrapText="1"/>
    </xf>
    <xf numFmtId="166" fontId="3" fillId="0" borderId="42" xfId="0" applyNumberFormat="1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/>
    </xf>
    <xf numFmtId="166" fontId="13" fillId="0" borderId="41" xfId="0" applyNumberFormat="1" applyFont="1" applyFill="1" applyBorder="1" applyAlignment="1">
      <alignment horizontal="center" vertical="center"/>
    </xf>
    <xf numFmtId="166" fontId="2" fillId="0" borderId="15" xfId="0" applyNumberFormat="1" applyFont="1" applyFill="1" applyBorder="1" applyAlignment="1">
      <alignment horizontal="center" vertical="center" wrapText="1"/>
    </xf>
    <xf numFmtId="166" fontId="2" fillId="0" borderId="17" xfId="0" applyNumberFormat="1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vertical="center" wrapText="1"/>
    </xf>
    <xf numFmtId="0" fontId="5" fillId="0" borderId="39" xfId="0" applyFont="1" applyFill="1" applyBorder="1"/>
    <xf numFmtId="166" fontId="3" fillId="0" borderId="6" xfId="0" applyNumberFormat="1" applyFont="1" applyFill="1" applyBorder="1" applyAlignment="1">
      <alignment horizontal="center" vertical="center"/>
    </xf>
    <xf numFmtId="166" fontId="3" fillId="0" borderId="38" xfId="0" applyNumberFormat="1" applyFont="1" applyFill="1" applyBorder="1" applyAlignment="1">
      <alignment horizontal="center" vertical="center"/>
    </xf>
    <xf numFmtId="166" fontId="3" fillId="0" borderId="46" xfId="0" applyNumberFormat="1" applyFont="1" applyFill="1" applyBorder="1" applyAlignment="1">
      <alignment horizontal="center" vertical="center"/>
    </xf>
    <xf numFmtId="166" fontId="3" fillId="0" borderId="61" xfId="0" applyNumberFormat="1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/>
    </xf>
    <xf numFmtId="166" fontId="2" fillId="0" borderId="30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2" fillId="0" borderId="42" xfId="0" applyNumberFormat="1" applyFont="1" applyFill="1" applyBorder="1" applyAlignment="1">
      <alignment horizontal="center" vertical="center"/>
    </xf>
    <xf numFmtId="0" fontId="5" fillId="0" borderId="57" xfId="0" applyFont="1" applyFill="1" applyBorder="1"/>
    <xf numFmtId="0" fontId="9" fillId="0" borderId="38" xfId="0" applyFont="1" applyFill="1" applyBorder="1" applyAlignment="1">
      <alignment wrapText="1"/>
    </xf>
    <xf numFmtId="0" fontId="5" fillId="0" borderId="57" xfId="0" applyFont="1" applyFill="1" applyBorder="1" applyAlignment="1">
      <alignment horizontal="center" vertical="center" wrapText="1"/>
    </xf>
    <xf numFmtId="166" fontId="13" fillId="0" borderId="31" xfId="0" applyNumberFormat="1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vertical="center" wrapText="1"/>
    </xf>
    <xf numFmtId="0" fontId="5" fillId="0" borderId="60" xfId="0" applyFont="1" applyFill="1" applyBorder="1" applyAlignment="1">
      <alignment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166" fontId="2" fillId="0" borderId="64" xfId="0" applyNumberFormat="1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vertical="center" wrapText="1"/>
    </xf>
    <xf numFmtId="0" fontId="5" fillId="0" borderId="57" xfId="0" applyFont="1" applyFill="1" applyBorder="1" applyAlignment="1">
      <alignment vertical="center" wrapText="1"/>
    </xf>
    <xf numFmtId="0" fontId="17" fillId="0" borderId="30" xfId="0" applyFont="1" applyFill="1" applyBorder="1" applyAlignment="1">
      <alignment vertical="center" wrapText="1"/>
    </xf>
    <xf numFmtId="0" fontId="21" fillId="0" borderId="31" xfId="0" applyFont="1" applyFill="1" applyBorder="1" applyAlignment="1">
      <alignment vertical="center" wrapText="1"/>
    </xf>
    <xf numFmtId="0" fontId="18" fillId="0" borderId="31" xfId="0" applyFont="1" applyFill="1" applyBorder="1" applyAlignment="1">
      <alignment vertical="center" wrapText="1"/>
    </xf>
    <xf numFmtId="0" fontId="27" fillId="0" borderId="57" xfId="0" applyFont="1" applyFill="1" applyBorder="1"/>
    <xf numFmtId="49" fontId="5" fillId="0" borderId="58" xfId="0" applyNumberFormat="1" applyFont="1" applyFill="1" applyBorder="1" applyAlignment="1">
      <alignment horizontal="center" vertical="center" wrapText="1"/>
    </xf>
    <xf numFmtId="0" fontId="27" fillId="0" borderId="0" xfId="0" applyFont="1" applyFill="1"/>
    <xf numFmtId="0" fontId="2" fillId="0" borderId="50" xfId="0" applyFont="1" applyFill="1" applyBorder="1" applyAlignment="1">
      <alignment horizontal="center" vertical="center" wrapText="1"/>
    </xf>
    <xf numFmtId="166" fontId="3" fillId="0" borderId="28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wrapText="1"/>
    </xf>
    <xf numFmtId="167" fontId="9" fillId="0" borderId="0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Fill="1" applyBorder="1" applyAlignment="1">
      <alignment wrapText="1"/>
    </xf>
    <xf numFmtId="166" fontId="9" fillId="0" borderId="0" xfId="0" applyNumberFormat="1" applyFont="1" applyFill="1" applyBorder="1" applyAlignment="1">
      <alignment horizontal="right" wrapText="1"/>
    </xf>
    <xf numFmtId="166" fontId="9" fillId="0" borderId="0" xfId="0" applyNumberFormat="1" applyFont="1" applyFill="1" applyBorder="1" applyAlignment="1">
      <alignment wrapText="1"/>
    </xf>
    <xf numFmtId="0" fontId="0" fillId="0" borderId="0" xfId="0" applyBorder="1"/>
    <xf numFmtId="0" fontId="6" fillId="0" borderId="6" xfId="1" applyFont="1" applyFill="1" applyBorder="1" applyAlignment="1">
      <alignment vertical="center" wrapText="1"/>
    </xf>
    <xf numFmtId="0" fontId="6" fillId="0" borderId="9" xfId="1" applyFont="1" applyFill="1" applyBorder="1" applyAlignment="1">
      <alignment vertical="center" wrapText="1"/>
    </xf>
    <xf numFmtId="0" fontId="4" fillId="2" borderId="53" xfId="1" applyFont="1" applyFill="1" applyBorder="1" applyAlignment="1">
      <alignment wrapText="1"/>
    </xf>
    <xf numFmtId="0" fontId="3" fillId="0" borderId="0" xfId="1" applyFont="1" applyFill="1" applyBorder="1" applyAlignment="1">
      <alignment horizontal="centerContinuous" vertical="center" wrapText="1"/>
    </xf>
    <xf numFmtId="0" fontId="3" fillId="0" borderId="20" xfId="1" applyFont="1" applyFill="1" applyBorder="1" applyAlignment="1">
      <alignment horizontal="centerContinuous" vertical="center" wrapText="1"/>
    </xf>
    <xf numFmtId="0" fontId="3" fillId="0" borderId="21" xfId="1" applyFont="1" applyFill="1" applyBorder="1" applyAlignment="1">
      <alignment horizontal="centerContinuous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49" fontId="3" fillId="0" borderId="7" xfId="1" applyNumberFormat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 wrapText="1"/>
    </xf>
    <xf numFmtId="49" fontId="3" fillId="0" borderId="6" xfId="1" quotePrefix="1" applyNumberFormat="1" applyFont="1" applyFill="1" applyBorder="1" applyAlignment="1">
      <alignment horizontal="center" vertical="center"/>
    </xf>
    <xf numFmtId="0" fontId="3" fillId="0" borderId="6" xfId="1" applyNumberFormat="1" applyFont="1" applyFill="1" applyBorder="1" applyAlignment="1">
      <alignment vertical="center" wrapText="1"/>
    </xf>
    <xf numFmtId="49" fontId="3" fillId="0" borderId="9" xfId="1" quotePrefix="1" applyNumberFormat="1" applyFont="1" applyFill="1" applyBorder="1" applyAlignment="1">
      <alignment horizontal="center" vertical="center"/>
    </xf>
    <xf numFmtId="0" fontId="3" fillId="0" borderId="9" xfId="1" applyNumberFormat="1" applyFont="1" applyFill="1" applyBorder="1" applyAlignment="1">
      <alignment vertical="center" wrapText="1"/>
    </xf>
    <xf numFmtId="166" fontId="3" fillId="0" borderId="9" xfId="1" applyNumberFormat="1" applyFont="1" applyFill="1" applyBorder="1" applyAlignment="1" applyProtection="1">
      <alignment horizontal="center" vertical="center"/>
    </xf>
    <xf numFmtId="49" fontId="3" fillId="0" borderId="6" xfId="1" applyNumberFormat="1" applyFont="1" applyFill="1" applyBorder="1" applyAlignment="1">
      <alignment horizontal="center" vertical="center"/>
    </xf>
    <xf numFmtId="0" fontId="3" fillId="0" borderId="7" xfId="1" quotePrefix="1" applyNumberFormat="1" applyFont="1" applyFill="1" applyBorder="1" applyAlignment="1">
      <alignment horizontal="center" vertical="center"/>
    </xf>
    <xf numFmtId="166" fontId="3" fillId="0" borderId="7" xfId="1" applyNumberFormat="1" applyFont="1" applyFill="1" applyBorder="1" applyAlignment="1">
      <alignment horizontal="center" vertical="center"/>
    </xf>
    <xf numFmtId="0" fontId="3" fillId="0" borderId="6" xfId="1" applyNumberFormat="1" applyFont="1" applyFill="1" applyBorder="1" applyAlignment="1">
      <alignment horizontal="center" vertical="center"/>
    </xf>
    <xf numFmtId="0" fontId="3" fillId="0" borderId="6" xfId="1" applyNumberFormat="1" applyFont="1" applyFill="1" applyBorder="1" applyAlignment="1">
      <alignment horizontal="centerContinuous" vertical="center"/>
    </xf>
    <xf numFmtId="0" fontId="6" fillId="0" borderId="6" xfId="1" applyNumberFormat="1" applyFont="1" applyFill="1" applyBorder="1" applyAlignment="1">
      <alignment vertical="center" wrapText="1"/>
    </xf>
    <xf numFmtId="0" fontId="6" fillId="0" borderId="6" xfId="1" applyFont="1" applyFill="1" applyBorder="1" applyAlignment="1">
      <alignment horizontal="left" vertical="center" wrapText="1" indent="3"/>
    </xf>
    <xf numFmtId="0" fontId="6" fillId="0" borderId="6" xfId="1" applyNumberFormat="1" applyFont="1" applyFill="1" applyBorder="1" applyAlignment="1">
      <alignment horizontal="left" vertical="center" wrapText="1" indent="1"/>
    </xf>
    <xf numFmtId="49" fontId="3" fillId="0" borderId="7" xfId="1" quotePrefix="1" applyNumberFormat="1" applyFont="1" applyFill="1" applyBorder="1" applyAlignment="1">
      <alignment horizontal="center" vertical="center"/>
    </xf>
    <xf numFmtId="0" fontId="6" fillId="0" borderId="8" xfId="1" applyNumberFormat="1" applyFont="1" applyFill="1" applyBorder="1" applyAlignment="1">
      <alignment vertical="center" wrapText="1"/>
    </xf>
    <xf numFmtId="0" fontId="6" fillId="0" borderId="9" xfId="1" applyNumberFormat="1" applyFont="1" applyFill="1" applyBorder="1" applyAlignment="1">
      <alignment vertical="center" wrapText="1"/>
    </xf>
    <xf numFmtId="49" fontId="3" fillId="0" borderId="8" xfId="1" applyNumberFormat="1" applyFont="1" applyFill="1" applyBorder="1" applyAlignment="1">
      <alignment horizontal="center" vertical="center"/>
    </xf>
    <xf numFmtId="1" fontId="3" fillId="0" borderId="7" xfId="1" applyNumberFormat="1" applyFont="1" applyFill="1" applyBorder="1" applyAlignment="1">
      <alignment horizontal="center" vertical="center" wrapText="1"/>
    </xf>
    <xf numFmtId="0" fontId="6" fillId="0" borderId="6" xfId="1" applyNumberFormat="1" applyFont="1" applyFill="1" applyBorder="1" applyAlignment="1">
      <alignment horizontal="left" vertical="center" wrapText="1"/>
    </xf>
    <xf numFmtId="49" fontId="3" fillId="0" borderId="9" xfId="1" quotePrefix="1" applyNumberFormat="1" applyFont="1" applyFill="1" applyBorder="1" applyAlignment="1">
      <alignment vertical="center"/>
    </xf>
    <xf numFmtId="166" fontId="3" fillId="0" borderId="6" xfId="3" applyNumberFormat="1" applyFont="1" applyFill="1" applyBorder="1" applyAlignment="1">
      <alignment horizontal="center" vertical="center"/>
    </xf>
    <xf numFmtId="0" fontId="9" fillId="0" borderId="31" xfId="0" applyNumberFormat="1" applyFont="1" applyFill="1" applyBorder="1" applyAlignment="1">
      <alignment horizontal="left" vertical="center" wrapText="1" readingOrder="1"/>
    </xf>
    <xf numFmtId="0" fontId="3" fillId="0" borderId="3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3" fillId="0" borderId="34" xfId="0" applyFont="1" applyFill="1" applyBorder="1" applyAlignment="1">
      <alignment horizontal="center" wrapText="1"/>
    </xf>
    <xf numFmtId="0" fontId="2" fillId="0" borderId="35" xfId="0" applyFont="1" applyFill="1" applyBorder="1" applyAlignment="1">
      <alignment horizontal="center" wrapText="1"/>
    </xf>
    <xf numFmtId="0" fontId="31" fillId="0" borderId="0" xfId="0" applyFont="1" applyAlignment="1"/>
    <xf numFmtId="0" fontId="33" fillId="0" borderId="0" xfId="0" applyFont="1"/>
    <xf numFmtId="0" fontId="33" fillId="0" borderId="0" xfId="0" applyFont="1" applyAlignment="1"/>
    <xf numFmtId="0" fontId="30" fillId="0" borderId="0" xfId="0" applyFont="1"/>
    <xf numFmtId="0" fontId="35" fillId="0" borderId="0" xfId="0" applyFont="1" applyAlignment="1"/>
    <xf numFmtId="0" fontId="16" fillId="0" borderId="0" xfId="0" applyFont="1" applyFill="1" applyAlignment="1"/>
    <xf numFmtId="0" fontId="14" fillId="0" borderId="0" xfId="0" applyFont="1" applyFill="1" applyAlignment="1"/>
    <xf numFmtId="0" fontId="30" fillId="0" borderId="0" xfId="0" applyFont="1" applyAlignment="1">
      <alignment horizontal="center"/>
    </xf>
    <xf numFmtId="0" fontId="4" fillId="2" borderId="0" xfId="1" applyFont="1" applyFill="1" applyAlignment="1">
      <alignment horizontal="center" wrapText="1"/>
    </xf>
    <xf numFmtId="0" fontId="29" fillId="0" borderId="0" xfId="1" applyFont="1" applyAlignment="1">
      <alignment horizontal="center"/>
    </xf>
    <xf numFmtId="0" fontId="3" fillId="0" borderId="39" xfId="1" applyFont="1" applyFill="1" applyBorder="1" applyAlignment="1">
      <alignment horizontal="center" wrapText="1"/>
    </xf>
    <xf numFmtId="0" fontId="3" fillId="0" borderId="28" xfId="1" applyFont="1" applyFill="1" applyBorder="1" applyAlignment="1">
      <alignment horizontal="center" wrapText="1"/>
    </xf>
    <xf numFmtId="0" fontId="3" fillId="0" borderId="27" xfId="1" applyFont="1" applyFill="1" applyBorder="1" applyAlignment="1">
      <alignment horizontal="center" wrapText="1"/>
    </xf>
    <xf numFmtId="0" fontId="14" fillId="0" borderId="0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3" fillId="0" borderId="46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4" fillId="0" borderId="53" xfId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25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49" fontId="17" fillId="0" borderId="0" xfId="0" applyNumberFormat="1" applyFont="1" applyFill="1" applyAlignment="1">
      <alignment horizont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166" fontId="2" fillId="0" borderId="0" xfId="0" applyNumberFormat="1" applyFont="1" applyFill="1" applyAlignment="1">
      <alignment horizontal="left" vertical="center" wrapText="1"/>
    </xf>
    <xf numFmtId="0" fontId="3" fillId="0" borderId="67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0" borderId="6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165" fontId="7" fillId="0" borderId="66" xfId="0" applyNumberFormat="1" applyFont="1" applyFill="1" applyBorder="1" applyAlignment="1">
      <alignment horizontal="center" vertical="center" wrapText="1"/>
    </xf>
    <xf numFmtId="165" fontId="7" fillId="0" borderId="8" xfId="0" applyNumberFormat="1" applyFont="1" applyFill="1" applyBorder="1" applyAlignment="1">
      <alignment horizontal="center" vertical="center" wrapText="1"/>
    </xf>
    <xf numFmtId="165" fontId="7" fillId="0" borderId="23" xfId="0" applyNumberFormat="1" applyFont="1" applyFill="1" applyBorder="1" applyAlignment="1">
      <alignment horizontal="center" vertical="center" wrapText="1"/>
    </xf>
    <xf numFmtId="0" fontId="3" fillId="0" borderId="65" xfId="0" applyNumberFormat="1" applyFont="1" applyFill="1" applyBorder="1" applyAlignment="1">
      <alignment horizontal="center" vertical="center" wrapText="1" readingOrder="1"/>
    </xf>
    <xf numFmtId="0" fontId="3" fillId="0" borderId="61" xfId="0" applyNumberFormat="1" applyFont="1" applyFill="1" applyBorder="1" applyAlignment="1">
      <alignment horizontal="center" vertical="center" wrapText="1" readingOrder="1"/>
    </xf>
    <xf numFmtId="0" fontId="3" fillId="0" borderId="26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Alignment="1">
      <alignment horizontal="center" wrapText="1"/>
    </xf>
    <xf numFmtId="0" fontId="3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left" vertical="top" wrapText="1"/>
    </xf>
    <xf numFmtId="0" fontId="25" fillId="2" borderId="0" xfId="0" applyFont="1" applyFill="1" applyAlignment="1">
      <alignment horizontal="left" vertical="top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wrapText="1"/>
    </xf>
    <xf numFmtId="0" fontId="3" fillId="0" borderId="28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25" fillId="0" borderId="0" xfId="0" applyFont="1" applyFill="1" applyAlignment="1">
      <alignment horizontal="left" vertical="top" wrapText="1"/>
    </xf>
    <xf numFmtId="49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left" wrapText="1"/>
    </xf>
    <xf numFmtId="49" fontId="4" fillId="0" borderId="0" xfId="0" applyNumberFormat="1" applyFont="1" applyFill="1" applyAlignment="1">
      <alignment horizontal="left"/>
    </xf>
    <xf numFmtId="0" fontId="34" fillId="0" borderId="0" xfId="0" applyFont="1" applyFill="1" applyAlignment="1">
      <alignment horizont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14" fontId="4" fillId="0" borderId="0" xfId="0" applyNumberFormat="1" applyFont="1" applyFill="1" applyAlignment="1">
      <alignment horizontal="center" wrapText="1"/>
    </xf>
  </cellXfs>
  <cellStyles count="4">
    <cellStyle name="Normal_hamajnq" xfId="2"/>
    <cellStyle name="Денежный [0] 2" xfId="3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02-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Ekamutner"/>
      <sheetName val="Gorcarnakan caxs"/>
      <sheetName val="Tntesagitakan "/>
      <sheetName val="Dificit"/>
      <sheetName val="Dificiti caxs"/>
    </sheetNames>
    <sheetDataSet>
      <sheetData sheetId="0"/>
      <sheetData sheetId="1">
        <row r="11">
          <cell r="D11">
            <v>4</v>
          </cell>
        </row>
        <row r="12">
          <cell r="E12">
            <v>2872924.2</v>
          </cell>
          <cell r="F12">
            <v>215100</v>
          </cell>
          <cell r="H12">
            <v>2901638.1</v>
          </cell>
          <cell r="I12">
            <v>215100</v>
          </cell>
          <cell r="K12">
            <v>1364561.0538999999</v>
          </cell>
          <cell r="L12">
            <v>107550</v>
          </cell>
        </row>
        <row r="96">
          <cell r="F96">
            <v>0</v>
          </cell>
          <cell r="I96">
            <v>0</v>
          </cell>
          <cell r="L96">
            <v>0</v>
          </cell>
        </row>
      </sheetData>
      <sheetData sheetId="2">
        <row r="11">
          <cell r="E11">
            <v>5</v>
          </cell>
        </row>
        <row r="12">
          <cell r="G12">
            <v>2872924.2005999996</v>
          </cell>
          <cell r="H12">
            <v>215100.00050000002</v>
          </cell>
          <cell r="J12">
            <v>2929268.1006</v>
          </cell>
          <cell r="K12">
            <v>283326.1605</v>
          </cell>
          <cell r="M12">
            <v>1125989.703</v>
          </cell>
          <cell r="N12">
            <v>159226.44400000002</v>
          </cell>
        </row>
      </sheetData>
      <sheetData sheetId="3">
        <row r="11">
          <cell r="C11" t="str">
            <v>3</v>
          </cell>
        </row>
      </sheetData>
      <sheetData sheetId="4"/>
      <sheetData sheetId="5">
        <row r="11">
          <cell r="C11" t="str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6"/>
  <sheetViews>
    <sheetView view="pageBreakPreview" topLeftCell="B56" zoomScaleSheetLayoutView="100" workbookViewId="0">
      <selection activeCell="L102" sqref="L102"/>
    </sheetView>
  </sheetViews>
  <sheetFormatPr defaultRowHeight="15"/>
  <cols>
    <col min="3" max="3" width="31.140625" customWidth="1"/>
    <col min="4" max="4" width="14.28515625" customWidth="1"/>
    <col min="5" max="5" width="16.42578125" customWidth="1"/>
    <col min="6" max="6" width="16.7109375" customWidth="1"/>
    <col min="7" max="7" width="17.5703125" customWidth="1"/>
    <col min="8" max="8" width="22" customWidth="1"/>
    <col min="9" max="9" width="17.42578125" customWidth="1"/>
    <col min="10" max="10" width="17.85546875" customWidth="1"/>
    <col min="11" max="11" width="26.5703125" customWidth="1"/>
    <col min="12" max="12" width="21" customWidth="1"/>
    <col min="13" max="13" width="15.7109375" customWidth="1"/>
  </cols>
  <sheetData>
    <row r="1" spans="1:15" hidden="1"/>
    <row r="2" spans="1:15" ht="12.75" customHeight="1">
      <c r="F2" s="41"/>
      <c r="G2" s="42" t="s">
        <v>118</v>
      </c>
      <c r="H2" s="41"/>
    </row>
    <row r="3" spans="1:15" ht="20.25" hidden="1" customHeight="1"/>
    <row r="4" spans="1:15" ht="24.75" customHeight="1">
      <c r="A4" s="39"/>
      <c r="C4" s="39"/>
      <c r="D4" s="39"/>
      <c r="E4" s="37" t="s">
        <v>0</v>
      </c>
      <c r="F4" s="39"/>
      <c r="G4" s="39"/>
      <c r="H4" s="39"/>
      <c r="I4" s="39"/>
      <c r="J4" s="39"/>
      <c r="L4" s="351" t="s">
        <v>739</v>
      </c>
      <c r="M4" s="351"/>
      <c r="N4" s="39"/>
      <c r="O4" s="39"/>
    </row>
    <row r="5" spans="1:15" ht="15.75" customHeight="1">
      <c r="B5" s="39"/>
      <c r="C5" s="39"/>
      <c r="D5" s="39"/>
      <c r="E5" s="173" t="s">
        <v>690</v>
      </c>
      <c r="F5" s="174" t="s">
        <v>694</v>
      </c>
      <c r="G5" s="174">
        <v>41455</v>
      </c>
      <c r="H5" s="175" t="s">
        <v>1</v>
      </c>
      <c r="I5" s="173"/>
      <c r="J5" s="39"/>
      <c r="K5" s="39"/>
      <c r="L5" s="352" t="s">
        <v>740</v>
      </c>
      <c r="M5" s="352"/>
      <c r="N5" s="39"/>
      <c r="O5" s="37"/>
    </row>
    <row r="6" spans="1:15" ht="18.75" customHeight="1">
      <c r="B6" s="40"/>
      <c r="C6" s="40"/>
      <c r="D6" s="40"/>
      <c r="E6" s="176"/>
      <c r="F6" s="176"/>
      <c r="G6" s="176"/>
      <c r="H6" s="176"/>
      <c r="I6" s="176"/>
      <c r="J6" s="39"/>
      <c r="K6" s="39"/>
      <c r="L6" s="352"/>
      <c r="M6" s="352"/>
      <c r="N6" s="39"/>
      <c r="O6" s="39"/>
    </row>
    <row r="7" spans="1:15" ht="17.25" customHeight="1">
      <c r="B7" s="38"/>
      <c r="C7" s="2"/>
      <c r="D7" s="38"/>
      <c r="E7" s="2"/>
      <c r="F7" s="2"/>
      <c r="G7" s="2"/>
      <c r="H7" s="2"/>
      <c r="I7" s="2"/>
      <c r="J7" s="39"/>
      <c r="K7" s="352" t="s">
        <v>758</v>
      </c>
      <c r="L7" s="352"/>
      <c r="M7" s="352"/>
      <c r="N7" s="39"/>
      <c r="O7" s="39"/>
    </row>
    <row r="8" spans="1:15" ht="15.75" customHeight="1" thickBot="1">
      <c r="B8" s="1"/>
      <c r="C8" s="3"/>
      <c r="D8" s="1"/>
      <c r="E8" s="4"/>
      <c r="F8" s="4"/>
      <c r="G8" s="5"/>
      <c r="H8" s="4"/>
      <c r="I8" s="4"/>
      <c r="J8" s="306"/>
      <c r="K8" s="306"/>
      <c r="L8" s="366" t="s">
        <v>761</v>
      </c>
      <c r="M8" s="366"/>
    </row>
    <row r="9" spans="1:15" ht="15.75" thickBot="1">
      <c r="B9" s="22"/>
      <c r="C9" s="22"/>
      <c r="D9" s="22"/>
      <c r="E9" s="354" t="s">
        <v>2</v>
      </c>
      <c r="F9" s="354"/>
      <c r="G9" s="355"/>
      <c r="H9" s="356" t="s">
        <v>3</v>
      </c>
      <c r="I9" s="354"/>
      <c r="J9" s="355"/>
      <c r="K9" s="356" t="s">
        <v>4</v>
      </c>
      <c r="L9" s="354"/>
      <c r="M9" s="355"/>
    </row>
    <row r="10" spans="1:15" ht="30.75" customHeight="1">
      <c r="B10" s="364" t="s">
        <v>5</v>
      </c>
      <c r="C10" s="364" t="s">
        <v>6</v>
      </c>
      <c r="D10" s="364" t="s">
        <v>7</v>
      </c>
      <c r="E10" s="362" t="s">
        <v>8</v>
      </c>
      <c r="F10" s="307" t="s">
        <v>9</v>
      </c>
      <c r="G10" s="307"/>
      <c r="H10" s="360" t="s">
        <v>10</v>
      </c>
      <c r="I10" s="308" t="s">
        <v>9</v>
      </c>
      <c r="J10" s="309"/>
      <c r="K10" s="362" t="s">
        <v>11</v>
      </c>
      <c r="L10" s="18" t="s">
        <v>9</v>
      </c>
      <c r="M10" s="19"/>
    </row>
    <row r="11" spans="1:15" ht="26.25" customHeight="1" thickBot="1">
      <c r="B11" s="365"/>
      <c r="C11" s="365"/>
      <c r="D11" s="365"/>
      <c r="E11" s="363"/>
      <c r="F11" s="310" t="s">
        <v>12</v>
      </c>
      <c r="G11" s="311" t="s">
        <v>13</v>
      </c>
      <c r="H11" s="361"/>
      <c r="I11" s="312" t="s">
        <v>12</v>
      </c>
      <c r="J11" s="313" t="s">
        <v>13</v>
      </c>
      <c r="K11" s="363"/>
      <c r="L11" s="20" t="s">
        <v>12</v>
      </c>
      <c r="M11" s="21" t="s">
        <v>13</v>
      </c>
    </row>
    <row r="12" spans="1:15" ht="24.75" customHeight="1">
      <c r="B12" s="314">
        <v>1</v>
      </c>
      <c r="C12" s="315">
        <v>2</v>
      </c>
      <c r="D12" s="316">
        <v>3</v>
      </c>
      <c r="E12" s="316">
        <v>4</v>
      </c>
      <c r="F12" s="316">
        <v>5</v>
      </c>
      <c r="G12" s="315">
        <v>6</v>
      </c>
      <c r="H12" s="316">
        <v>7</v>
      </c>
      <c r="I12" s="316">
        <v>8</v>
      </c>
      <c r="J12" s="315">
        <v>9</v>
      </c>
      <c r="K12" s="316">
        <v>10</v>
      </c>
      <c r="L12" s="11">
        <v>11</v>
      </c>
      <c r="M12" s="6">
        <v>12</v>
      </c>
    </row>
    <row r="13" spans="1:15" ht="57" customHeight="1">
      <c r="B13" s="34" t="s">
        <v>14</v>
      </c>
      <c r="C13" s="35" t="s">
        <v>726</v>
      </c>
      <c r="D13" s="317"/>
      <c r="E13" s="26">
        <v>2872924.2</v>
      </c>
      <c r="F13" s="26">
        <v>2872924.2</v>
      </c>
      <c r="G13" s="26">
        <v>215100</v>
      </c>
      <c r="H13" s="26">
        <v>2901638.1</v>
      </c>
      <c r="I13" s="26">
        <v>2901638.1</v>
      </c>
      <c r="J13" s="26">
        <v>215100</v>
      </c>
      <c r="K13" s="26">
        <v>1364561.0538999999</v>
      </c>
      <c r="L13" s="26">
        <v>1364561.0538999999</v>
      </c>
      <c r="M13" s="26">
        <v>107550</v>
      </c>
    </row>
    <row r="14" spans="1:15" ht="54.75" customHeight="1">
      <c r="B14" s="7" t="s">
        <v>15</v>
      </c>
      <c r="C14" s="14" t="s">
        <v>721</v>
      </c>
      <c r="D14" s="10">
        <v>7100</v>
      </c>
      <c r="E14" s="26">
        <v>531221.5</v>
      </c>
      <c r="F14" s="26">
        <v>531221.5</v>
      </c>
      <c r="G14" s="27" t="s">
        <v>16</v>
      </c>
      <c r="H14" s="26">
        <v>559935.4</v>
      </c>
      <c r="I14" s="26">
        <v>559935.4</v>
      </c>
      <c r="J14" s="27" t="s">
        <v>16</v>
      </c>
      <c r="K14" s="26">
        <v>231454.54390000002</v>
      </c>
      <c r="L14" s="26">
        <v>231454.54390000002</v>
      </c>
      <c r="M14" s="27" t="s">
        <v>16</v>
      </c>
    </row>
    <row r="15" spans="1:15" ht="42" customHeight="1">
      <c r="B15" s="7" t="s">
        <v>17</v>
      </c>
      <c r="C15" s="8" t="s">
        <v>696</v>
      </c>
      <c r="D15" s="9">
        <v>7131</v>
      </c>
      <c r="E15" s="28">
        <v>140734.20000000001</v>
      </c>
      <c r="F15" s="28">
        <v>140734.20000000001</v>
      </c>
      <c r="G15" s="27" t="s">
        <v>16</v>
      </c>
      <c r="H15" s="28">
        <v>142544</v>
      </c>
      <c r="I15" s="28">
        <v>142544</v>
      </c>
      <c r="J15" s="27" t="s">
        <v>16</v>
      </c>
      <c r="K15" s="28">
        <v>58644.876900000003</v>
      </c>
      <c r="L15" s="28">
        <v>58644.876900000003</v>
      </c>
      <c r="M15" s="27" t="s">
        <v>16</v>
      </c>
    </row>
    <row r="16" spans="1:15" ht="66" customHeight="1">
      <c r="B16" s="318" t="s">
        <v>18</v>
      </c>
      <c r="C16" s="319" t="s">
        <v>695</v>
      </c>
      <c r="D16" s="13"/>
      <c r="E16" s="32">
        <v>95674</v>
      </c>
      <c r="F16" s="32">
        <v>95674</v>
      </c>
      <c r="G16" s="32" t="s">
        <v>16</v>
      </c>
      <c r="H16" s="32">
        <v>97483.8</v>
      </c>
      <c r="I16" s="32">
        <v>97483.8</v>
      </c>
      <c r="J16" s="32" t="s">
        <v>16</v>
      </c>
      <c r="K16" s="32">
        <v>35684.31</v>
      </c>
      <c r="L16" s="29">
        <v>35684.31</v>
      </c>
      <c r="M16" s="29" t="s">
        <v>16</v>
      </c>
    </row>
    <row r="17" spans="2:13" ht="52.5" customHeight="1">
      <c r="B17" s="23">
        <v>1112</v>
      </c>
      <c r="C17" s="319" t="s">
        <v>19</v>
      </c>
      <c r="D17" s="13"/>
      <c r="E17" s="32">
        <v>45060.2</v>
      </c>
      <c r="F17" s="32">
        <v>45060.2</v>
      </c>
      <c r="G17" s="32" t="s">
        <v>16</v>
      </c>
      <c r="H17" s="32">
        <v>45060.2</v>
      </c>
      <c r="I17" s="32">
        <v>45060.2</v>
      </c>
      <c r="J17" s="32" t="s">
        <v>16</v>
      </c>
      <c r="K17" s="32">
        <v>22960.566900000002</v>
      </c>
      <c r="L17" s="29">
        <v>22960.566900000002</v>
      </c>
      <c r="M17" s="29" t="s">
        <v>16</v>
      </c>
    </row>
    <row r="18" spans="2:13" ht="25.5">
      <c r="B18" s="16">
        <v>1120</v>
      </c>
      <c r="C18" s="8" t="s">
        <v>20</v>
      </c>
      <c r="D18" s="9">
        <v>7136</v>
      </c>
      <c r="E18" s="28">
        <v>220520.1</v>
      </c>
      <c r="F18" s="28">
        <v>220520.1</v>
      </c>
      <c r="G18" s="27" t="s">
        <v>16</v>
      </c>
      <c r="H18" s="28">
        <v>247424.2</v>
      </c>
      <c r="I18" s="28">
        <v>247424.2</v>
      </c>
      <c r="J18" s="27" t="s">
        <v>16</v>
      </c>
      <c r="K18" s="28">
        <v>101135.109</v>
      </c>
      <c r="L18" s="28">
        <v>101135.109</v>
      </c>
      <c r="M18" s="27" t="s">
        <v>16</v>
      </c>
    </row>
    <row r="19" spans="2:13" ht="20.25" customHeight="1">
      <c r="B19" s="318" t="s">
        <v>21</v>
      </c>
      <c r="C19" s="319" t="s">
        <v>22</v>
      </c>
      <c r="D19" s="13"/>
      <c r="E19" s="32">
        <v>220520.1</v>
      </c>
      <c r="F19" s="32">
        <v>220520.1</v>
      </c>
      <c r="G19" s="32" t="s">
        <v>16</v>
      </c>
      <c r="H19" s="32">
        <v>247424.2</v>
      </c>
      <c r="I19" s="32">
        <v>247424.2</v>
      </c>
      <c r="J19" s="32" t="s">
        <v>16</v>
      </c>
      <c r="K19" s="32">
        <v>101135.109</v>
      </c>
      <c r="L19" s="29">
        <v>101135.109</v>
      </c>
      <c r="M19" s="29" t="s">
        <v>16</v>
      </c>
    </row>
    <row r="20" spans="2:13" ht="41.25" customHeight="1">
      <c r="B20" s="7" t="s">
        <v>23</v>
      </c>
      <c r="C20" s="8" t="s">
        <v>24</v>
      </c>
      <c r="D20" s="9">
        <v>7145</v>
      </c>
      <c r="E20" s="28">
        <v>134767.20000000001</v>
      </c>
      <c r="F20" s="28">
        <v>134767.20000000001</v>
      </c>
      <c r="G20" s="27" t="s">
        <v>16</v>
      </c>
      <c r="H20" s="28">
        <v>134767.20000000001</v>
      </c>
      <c r="I20" s="28">
        <v>134767.20000000001</v>
      </c>
      <c r="J20" s="27" t="s">
        <v>16</v>
      </c>
      <c r="K20" s="28">
        <v>56466.376000000004</v>
      </c>
      <c r="L20" s="28">
        <v>56466.376000000004</v>
      </c>
      <c r="M20" s="27" t="s">
        <v>16</v>
      </c>
    </row>
    <row r="21" spans="2:13" ht="28.5" customHeight="1">
      <c r="B21" s="320" t="s">
        <v>25</v>
      </c>
      <c r="C21" s="321" t="s">
        <v>26</v>
      </c>
      <c r="D21" s="9">
        <v>7145</v>
      </c>
      <c r="E21" s="27">
        <v>134767.20000000001</v>
      </c>
      <c r="F21" s="27">
        <v>134767.20000000001</v>
      </c>
      <c r="G21" s="27" t="s">
        <v>16</v>
      </c>
      <c r="H21" s="27">
        <v>134767.20000000001</v>
      </c>
      <c r="I21" s="27">
        <v>134767.20000000001</v>
      </c>
      <c r="J21" s="27" t="s">
        <v>16</v>
      </c>
      <c r="K21" s="27">
        <v>56466.376000000004</v>
      </c>
      <c r="L21" s="30">
        <v>56466.376000000004</v>
      </c>
      <c r="M21" s="30" t="s">
        <v>16</v>
      </c>
    </row>
    <row r="22" spans="2:13" ht="66" customHeight="1">
      <c r="B22" s="320" t="s">
        <v>27</v>
      </c>
      <c r="C22" s="305" t="s">
        <v>697</v>
      </c>
      <c r="D22" s="10"/>
      <c r="E22" s="27">
        <v>1690</v>
      </c>
      <c r="F22" s="27">
        <v>1690</v>
      </c>
      <c r="G22" s="27" t="s">
        <v>16</v>
      </c>
      <c r="H22" s="27">
        <v>1690</v>
      </c>
      <c r="I22" s="27">
        <v>1690</v>
      </c>
      <c r="J22" s="27" t="s">
        <v>16</v>
      </c>
      <c r="K22" s="322">
        <v>375</v>
      </c>
      <c r="L22" s="30">
        <v>375</v>
      </c>
      <c r="M22" s="30" t="s">
        <v>16</v>
      </c>
    </row>
    <row r="23" spans="2:13" ht="31.5" customHeight="1">
      <c r="B23" s="318" t="s">
        <v>28</v>
      </c>
      <c r="C23" s="305" t="s">
        <v>698</v>
      </c>
      <c r="D23" s="13"/>
      <c r="E23" s="32">
        <v>1370</v>
      </c>
      <c r="F23" s="32">
        <v>1370</v>
      </c>
      <c r="G23" s="32" t="s">
        <v>16</v>
      </c>
      <c r="H23" s="32">
        <v>1370</v>
      </c>
      <c r="I23" s="32">
        <v>1370</v>
      </c>
      <c r="J23" s="32" t="s">
        <v>16</v>
      </c>
      <c r="K23" s="32">
        <v>375</v>
      </c>
      <c r="L23" s="29">
        <v>375</v>
      </c>
      <c r="M23" s="29" t="s">
        <v>16</v>
      </c>
    </row>
    <row r="24" spans="2:13" ht="21">
      <c r="B24" s="318" t="s">
        <v>29</v>
      </c>
      <c r="C24" s="305" t="s">
        <v>30</v>
      </c>
      <c r="D24" s="13"/>
      <c r="E24" s="32">
        <v>320</v>
      </c>
      <c r="F24" s="32">
        <v>320</v>
      </c>
      <c r="G24" s="32" t="s">
        <v>16</v>
      </c>
      <c r="H24" s="32">
        <v>320</v>
      </c>
      <c r="I24" s="32">
        <v>320</v>
      </c>
      <c r="J24" s="32" t="s">
        <v>16</v>
      </c>
      <c r="K24" s="32">
        <v>0</v>
      </c>
      <c r="L24" s="29">
        <v>0</v>
      </c>
      <c r="M24" s="29" t="s">
        <v>16</v>
      </c>
    </row>
    <row r="25" spans="2:13" ht="45" customHeight="1">
      <c r="B25" s="318" t="s">
        <v>31</v>
      </c>
      <c r="C25" s="305" t="s">
        <v>32</v>
      </c>
      <c r="D25" s="13"/>
      <c r="E25" s="32">
        <v>1150</v>
      </c>
      <c r="F25" s="32">
        <v>1150</v>
      </c>
      <c r="G25" s="32" t="s">
        <v>16</v>
      </c>
      <c r="H25" s="32">
        <v>1150</v>
      </c>
      <c r="I25" s="32">
        <v>1150</v>
      </c>
      <c r="J25" s="32" t="s">
        <v>16</v>
      </c>
      <c r="K25" s="32">
        <v>102</v>
      </c>
      <c r="L25" s="29">
        <v>102</v>
      </c>
      <c r="M25" s="29" t="s">
        <v>16</v>
      </c>
    </row>
    <row r="26" spans="2:13" ht="52.5">
      <c r="B26" s="323" t="s">
        <v>33</v>
      </c>
      <c r="C26" s="305" t="s">
        <v>34</v>
      </c>
      <c r="D26" s="13"/>
      <c r="E26" s="32">
        <v>390</v>
      </c>
      <c r="F26" s="32">
        <v>390</v>
      </c>
      <c r="G26" s="32" t="s">
        <v>16</v>
      </c>
      <c r="H26" s="32">
        <v>390</v>
      </c>
      <c r="I26" s="32">
        <v>390</v>
      </c>
      <c r="J26" s="32" t="s">
        <v>16</v>
      </c>
      <c r="K26" s="32">
        <v>5</v>
      </c>
      <c r="L26" s="29">
        <v>5</v>
      </c>
      <c r="M26" s="29" t="s">
        <v>16</v>
      </c>
    </row>
    <row r="27" spans="2:13" ht="73.5">
      <c r="B27" s="318" t="s">
        <v>35</v>
      </c>
      <c r="C27" s="305" t="s">
        <v>36</v>
      </c>
      <c r="D27" s="13"/>
      <c r="E27" s="32">
        <v>39400</v>
      </c>
      <c r="F27" s="32">
        <v>39400</v>
      </c>
      <c r="G27" s="32" t="s">
        <v>16</v>
      </c>
      <c r="H27" s="32">
        <v>39400</v>
      </c>
      <c r="I27" s="32">
        <v>39400</v>
      </c>
      <c r="J27" s="32" t="s">
        <v>16</v>
      </c>
      <c r="K27" s="32">
        <v>19146</v>
      </c>
      <c r="L27" s="29">
        <v>19146</v>
      </c>
      <c r="M27" s="29" t="s">
        <v>16</v>
      </c>
    </row>
    <row r="28" spans="2:13" ht="81.75" customHeight="1">
      <c r="B28" s="318" t="s">
        <v>37</v>
      </c>
      <c r="C28" s="305" t="s">
        <v>38</v>
      </c>
      <c r="D28" s="13"/>
      <c r="E28" s="32">
        <v>1825</v>
      </c>
      <c r="F28" s="32">
        <v>1825</v>
      </c>
      <c r="G28" s="32" t="s">
        <v>16</v>
      </c>
      <c r="H28" s="32">
        <v>1825</v>
      </c>
      <c r="I28" s="32">
        <v>1825</v>
      </c>
      <c r="J28" s="32" t="s">
        <v>16</v>
      </c>
      <c r="K28" s="32">
        <v>6166</v>
      </c>
      <c r="L28" s="29">
        <v>6166</v>
      </c>
      <c r="M28" s="29" t="s">
        <v>16</v>
      </c>
    </row>
    <row r="29" spans="2:13" ht="48" customHeight="1">
      <c r="B29" s="318" t="s">
        <v>39</v>
      </c>
      <c r="C29" s="305" t="s">
        <v>40</v>
      </c>
      <c r="D29" s="13"/>
      <c r="E29" s="32">
        <v>13500</v>
      </c>
      <c r="F29" s="32">
        <v>13500</v>
      </c>
      <c r="G29" s="32" t="s">
        <v>16</v>
      </c>
      <c r="H29" s="32">
        <v>13500</v>
      </c>
      <c r="I29" s="32">
        <v>13500</v>
      </c>
      <c r="J29" s="32" t="s">
        <v>16</v>
      </c>
      <c r="K29" s="32">
        <v>2700</v>
      </c>
      <c r="L29" s="29">
        <v>2700</v>
      </c>
      <c r="M29" s="29" t="s">
        <v>16</v>
      </c>
    </row>
    <row r="30" spans="2:13" ht="64.5" customHeight="1">
      <c r="B30" s="318" t="s">
        <v>41</v>
      </c>
      <c r="C30" s="305" t="s">
        <v>42</v>
      </c>
      <c r="D30" s="13"/>
      <c r="E30" s="32">
        <v>0</v>
      </c>
      <c r="F30" s="32">
        <v>0</v>
      </c>
      <c r="G30" s="32" t="s">
        <v>16</v>
      </c>
      <c r="H30" s="32">
        <v>0</v>
      </c>
      <c r="I30" s="32">
        <v>0</v>
      </c>
      <c r="J30" s="32" t="s">
        <v>16</v>
      </c>
      <c r="K30" s="32">
        <v>0</v>
      </c>
      <c r="L30" s="29">
        <v>0</v>
      </c>
      <c r="M30" s="29" t="s">
        <v>16</v>
      </c>
    </row>
    <row r="31" spans="2:13" ht="65.25" customHeight="1">
      <c r="B31" s="318" t="s">
        <v>43</v>
      </c>
      <c r="C31" s="305" t="s">
        <v>44</v>
      </c>
      <c r="D31" s="13"/>
      <c r="E31" s="32">
        <v>1200</v>
      </c>
      <c r="F31" s="32">
        <v>1200</v>
      </c>
      <c r="G31" s="32" t="s">
        <v>16</v>
      </c>
      <c r="H31" s="32">
        <v>1200</v>
      </c>
      <c r="I31" s="32">
        <v>1200</v>
      </c>
      <c r="J31" s="32" t="s">
        <v>16</v>
      </c>
      <c r="K31" s="32">
        <v>0</v>
      </c>
      <c r="L31" s="29">
        <v>0</v>
      </c>
      <c r="M31" s="29" t="s">
        <v>16</v>
      </c>
    </row>
    <row r="32" spans="2:13" ht="43.5" customHeight="1">
      <c r="B32" s="318" t="s">
        <v>45</v>
      </c>
      <c r="C32" s="305" t="s">
        <v>46</v>
      </c>
      <c r="D32" s="13"/>
      <c r="E32" s="32">
        <v>58542.2</v>
      </c>
      <c r="F32" s="32">
        <v>58542.2</v>
      </c>
      <c r="G32" s="32" t="s">
        <v>16</v>
      </c>
      <c r="H32" s="32">
        <v>58542.2</v>
      </c>
      <c r="I32" s="32">
        <v>58542.2</v>
      </c>
      <c r="J32" s="32" t="s">
        <v>16</v>
      </c>
      <c r="K32" s="32">
        <v>24575.876</v>
      </c>
      <c r="L32" s="29">
        <v>24575.876</v>
      </c>
      <c r="M32" s="29" t="s">
        <v>16</v>
      </c>
    </row>
    <row r="33" spans="2:13" ht="42">
      <c r="B33" s="23">
        <v>1143</v>
      </c>
      <c r="C33" s="305" t="s">
        <v>47</v>
      </c>
      <c r="D33" s="13"/>
      <c r="E33" s="32">
        <v>120</v>
      </c>
      <c r="F33" s="32">
        <v>120</v>
      </c>
      <c r="G33" s="32" t="s">
        <v>16</v>
      </c>
      <c r="H33" s="32">
        <v>120</v>
      </c>
      <c r="I33" s="32">
        <v>120</v>
      </c>
      <c r="J33" s="32" t="s">
        <v>16</v>
      </c>
      <c r="K33" s="32">
        <v>75</v>
      </c>
      <c r="L33" s="29">
        <v>75</v>
      </c>
      <c r="M33" s="29" t="s">
        <v>16</v>
      </c>
    </row>
    <row r="34" spans="2:13" ht="62.25" customHeight="1">
      <c r="B34" s="23">
        <v>1144</v>
      </c>
      <c r="C34" s="305" t="s">
        <v>48</v>
      </c>
      <c r="D34" s="13"/>
      <c r="E34" s="32">
        <v>550</v>
      </c>
      <c r="F34" s="32">
        <v>550</v>
      </c>
      <c r="G34" s="32" t="s">
        <v>16</v>
      </c>
      <c r="H34" s="32">
        <v>550</v>
      </c>
      <c r="I34" s="32">
        <v>550</v>
      </c>
      <c r="J34" s="32" t="s">
        <v>16</v>
      </c>
      <c r="K34" s="32">
        <v>200</v>
      </c>
      <c r="L34" s="29">
        <v>200</v>
      </c>
      <c r="M34" s="29" t="s">
        <v>16</v>
      </c>
    </row>
    <row r="35" spans="2:13" ht="41.25" customHeight="1">
      <c r="B35" s="23">
        <v>1145</v>
      </c>
      <c r="C35" s="305" t="s">
        <v>49</v>
      </c>
      <c r="D35" s="13"/>
      <c r="E35" s="32">
        <v>2400</v>
      </c>
      <c r="F35" s="32">
        <v>2400</v>
      </c>
      <c r="G35" s="32" t="s">
        <v>16</v>
      </c>
      <c r="H35" s="32">
        <v>2400</v>
      </c>
      <c r="I35" s="32">
        <v>2400</v>
      </c>
      <c r="J35" s="32" t="s">
        <v>16</v>
      </c>
      <c r="K35" s="32">
        <v>2600</v>
      </c>
      <c r="L35" s="29">
        <v>2600</v>
      </c>
      <c r="M35" s="29" t="s">
        <v>16</v>
      </c>
    </row>
    <row r="36" spans="2:13">
      <c r="B36" s="16">
        <v>1146</v>
      </c>
      <c r="C36" s="305" t="s">
        <v>50</v>
      </c>
      <c r="D36" s="13"/>
      <c r="E36" s="32">
        <v>14000</v>
      </c>
      <c r="F36" s="32">
        <v>14000</v>
      </c>
      <c r="G36" s="32" t="s">
        <v>16</v>
      </c>
      <c r="H36" s="32">
        <v>14000</v>
      </c>
      <c r="I36" s="32">
        <v>14000</v>
      </c>
      <c r="J36" s="32" t="s">
        <v>16</v>
      </c>
      <c r="K36" s="32">
        <v>0</v>
      </c>
      <c r="L36" s="29">
        <v>0</v>
      </c>
      <c r="M36" s="29" t="s">
        <v>16</v>
      </c>
    </row>
    <row r="37" spans="2:13" ht="42">
      <c r="B37" s="16">
        <v>1147</v>
      </c>
      <c r="C37" s="305" t="s">
        <v>51</v>
      </c>
      <c r="D37" s="13"/>
      <c r="E37" s="32">
        <v>0</v>
      </c>
      <c r="F37" s="32">
        <v>0</v>
      </c>
      <c r="G37" s="32" t="s">
        <v>16</v>
      </c>
      <c r="H37" s="32">
        <v>0</v>
      </c>
      <c r="I37" s="32">
        <v>0</v>
      </c>
      <c r="J37" s="32" t="s">
        <v>16</v>
      </c>
      <c r="K37" s="32">
        <v>430</v>
      </c>
      <c r="L37" s="29">
        <v>430</v>
      </c>
      <c r="M37" s="29" t="s">
        <v>16</v>
      </c>
    </row>
    <row r="38" spans="2:13" ht="44.25" customHeight="1">
      <c r="B38" s="16">
        <v>1148</v>
      </c>
      <c r="C38" s="305" t="s">
        <v>52</v>
      </c>
      <c r="D38" s="13"/>
      <c r="E38" s="32">
        <v>0</v>
      </c>
      <c r="F38" s="32">
        <v>0</v>
      </c>
      <c r="G38" s="32" t="s">
        <v>16</v>
      </c>
      <c r="H38" s="32">
        <v>0</v>
      </c>
      <c r="I38" s="32">
        <v>0</v>
      </c>
      <c r="J38" s="32" t="s">
        <v>16</v>
      </c>
      <c r="K38" s="32">
        <v>91.5</v>
      </c>
      <c r="L38" s="29">
        <v>91.5</v>
      </c>
      <c r="M38" s="29" t="s">
        <v>16</v>
      </c>
    </row>
    <row r="39" spans="2:13" ht="52.5" customHeight="1">
      <c r="B39" s="16">
        <v>1149</v>
      </c>
      <c r="C39" s="305" t="s">
        <v>53</v>
      </c>
      <c r="D39" s="13"/>
      <c r="E39" s="32">
        <v>0</v>
      </c>
      <c r="F39" s="32">
        <v>0</v>
      </c>
      <c r="G39" s="32" t="s">
        <v>16</v>
      </c>
      <c r="H39" s="32">
        <v>0</v>
      </c>
      <c r="I39" s="32">
        <v>0</v>
      </c>
      <c r="J39" s="32" t="s">
        <v>16</v>
      </c>
      <c r="K39" s="32">
        <v>0</v>
      </c>
      <c r="L39" s="29">
        <v>0</v>
      </c>
      <c r="M39" s="29" t="s">
        <v>16</v>
      </c>
    </row>
    <row r="40" spans="2:13">
      <c r="B40" s="16">
        <v>1150</v>
      </c>
      <c r="C40" s="305" t="s">
        <v>54</v>
      </c>
      <c r="D40" s="13"/>
      <c r="E40" s="32">
        <v>0</v>
      </c>
      <c r="F40" s="32">
        <v>0</v>
      </c>
      <c r="G40" s="32" t="s">
        <v>16</v>
      </c>
      <c r="H40" s="32">
        <v>0</v>
      </c>
      <c r="I40" s="32">
        <v>0</v>
      </c>
      <c r="J40" s="32" t="s">
        <v>16</v>
      </c>
      <c r="K40" s="32">
        <v>0</v>
      </c>
      <c r="L40" s="29">
        <v>0</v>
      </c>
      <c r="M40" s="29" t="s">
        <v>16</v>
      </c>
    </row>
    <row r="41" spans="2:13" ht="42">
      <c r="B41" s="16">
        <v>1150</v>
      </c>
      <c r="C41" s="305" t="s">
        <v>55</v>
      </c>
      <c r="D41" s="9">
        <v>7146</v>
      </c>
      <c r="E41" s="28">
        <v>35200</v>
      </c>
      <c r="F41" s="28">
        <v>35200</v>
      </c>
      <c r="G41" s="27" t="s">
        <v>16</v>
      </c>
      <c r="H41" s="28">
        <v>35200</v>
      </c>
      <c r="I41" s="28">
        <v>35200</v>
      </c>
      <c r="J41" s="27" t="s">
        <v>16</v>
      </c>
      <c r="K41" s="28">
        <v>15208.182000000001</v>
      </c>
      <c r="L41" s="28">
        <v>15208.182000000001</v>
      </c>
      <c r="M41" s="27" t="s">
        <v>16</v>
      </c>
    </row>
    <row r="42" spans="2:13" ht="39" customHeight="1">
      <c r="B42" s="16">
        <v>1151</v>
      </c>
      <c r="C42" s="305" t="s">
        <v>701</v>
      </c>
      <c r="D42" s="10"/>
      <c r="E42" s="27">
        <v>35200</v>
      </c>
      <c r="F42" s="27">
        <v>35200</v>
      </c>
      <c r="G42" s="27" t="s">
        <v>16</v>
      </c>
      <c r="H42" s="27">
        <v>35200</v>
      </c>
      <c r="I42" s="27">
        <v>35200</v>
      </c>
      <c r="J42" s="27" t="s">
        <v>16</v>
      </c>
      <c r="K42" s="27">
        <v>15208.182000000001</v>
      </c>
      <c r="L42" s="30">
        <v>15208.182000000001</v>
      </c>
      <c r="M42" s="30" t="s">
        <v>16</v>
      </c>
    </row>
    <row r="43" spans="2:13" ht="104.25" customHeight="1">
      <c r="B43" s="324">
        <v>1152</v>
      </c>
      <c r="C43" s="305" t="s">
        <v>700</v>
      </c>
      <c r="D43" s="316"/>
      <c r="E43" s="32">
        <v>10100</v>
      </c>
      <c r="F43" s="32">
        <v>10100</v>
      </c>
      <c r="G43" s="325" t="s">
        <v>16</v>
      </c>
      <c r="H43" s="32">
        <v>10100</v>
      </c>
      <c r="I43" s="32">
        <v>10100</v>
      </c>
      <c r="J43" s="325" t="s">
        <v>16</v>
      </c>
      <c r="K43" s="32">
        <v>4905.2</v>
      </c>
      <c r="L43" s="29">
        <v>4905.2</v>
      </c>
      <c r="M43" s="31" t="s">
        <v>16</v>
      </c>
    </row>
    <row r="44" spans="2:13" ht="33" customHeight="1">
      <c r="B44" s="326">
        <v>1153</v>
      </c>
      <c r="C44" s="305" t="s">
        <v>56</v>
      </c>
      <c r="D44" s="13"/>
      <c r="E44" s="32">
        <v>25100</v>
      </c>
      <c r="F44" s="32">
        <v>25100</v>
      </c>
      <c r="G44" s="32" t="s">
        <v>16</v>
      </c>
      <c r="H44" s="32">
        <v>25100</v>
      </c>
      <c r="I44" s="32">
        <v>25100</v>
      </c>
      <c r="J44" s="32" t="s">
        <v>16</v>
      </c>
      <c r="K44" s="32">
        <v>10302.982</v>
      </c>
      <c r="L44" s="29">
        <v>10302.982</v>
      </c>
      <c r="M44" s="29" t="s">
        <v>16</v>
      </c>
    </row>
    <row r="45" spans="2:13" ht="24" customHeight="1">
      <c r="B45" s="16">
        <v>1160</v>
      </c>
      <c r="C45" s="305" t="s">
        <v>727</v>
      </c>
      <c r="D45" s="10">
        <v>7161</v>
      </c>
      <c r="E45" s="28">
        <v>0</v>
      </c>
      <c r="F45" s="28">
        <v>0</v>
      </c>
      <c r="G45" s="27" t="s">
        <v>16</v>
      </c>
      <c r="H45" s="28">
        <v>0</v>
      </c>
      <c r="I45" s="28">
        <v>0</v>
      </c>
      <c r="J45" s="27" t="s">
        <v>16</v>
      </c>
      <c r="K45" s="28">
        <v>0</v>
      </c>
      <c r="L45" s="28">
        <v>0</v>
      </c>
      <c r="M45" s="27" t="s">
        <v>16</v>
      </c>
    </row>
    <row r="46" spans="2:13" ht="73.5">
      <c r="B46" s="16">
        <v>1161</v>
      </c>
      <c r="C46" s="305" t="s">
        <v>699</v>
      </c>
      <c r="D46" s="9"/>
      <c r="E46" s="27">
        <v>0</v>
      </c>
      <c r="F46" s="27">
        <v>0</v>
      </c>
      <c r="G46" s="27" t="s">
        <v>16</v>
      </c>
      <c r="H46" s="27">
        <v>0</v>
      </c>
      <c r="I46" s="27">
        <v>0</v>
      </c>
      <c r="J46" s="27" t="s">
        <v>16</v>
      </c>
      <c r="K46" s="27">
        <v>0</v>
      </c>
      <c r="L46" s="30">
        <v>0</v>
      </c>
      <c r="M46" s="30" t="s">
        <v>16</v>
      </c>
    </row>
    <row r="47" spans="2:13" ht="20.25" customHeight="1">
      <c r="B47" s="327">
        <v>1162</v>
      </c>
      <c r="C47" s="305" t="s">
        <v>57</v>
      </c>
      <c r="D47" s="13"/>
      <c r="E47" s="32">
        <v>0</v>
      </c>
      <c r="F47" s="32">
        <v>0</v>
      </c>
      <c r="G47" s="32" t="s">
        <v>16</v>
      </c>
      <c r="H47" s="32">
        <v>0</v>
      </c>
      <c r="I47" s="32">
        <v>0</v>
      </c>
      <c r="J47" s="32" t="s">
        <v>16</v>
      </c>
      <c r="K47" s="32">
        <v>0</v>
      </c>
      <c r="L47" s="29">
        <v>0</v>
      </c>
      <c r="M47" s="29" t="s">
        <v>16</v>
      </c>
    </row>
    <row r="48" spans="2:13" ht="20.25" customHeight="1">
      <c r="B48" s="327">
        <v>1163</v>
      </c>
      <c r="C48" s="305" t="s">
        <v>58</v>
      </c>
      <c r="D48" s="13"/>
      <c r="E48" s="32">
        <v>0</v>
      </c>
      <c r="F48" s="32">
        <v>0</v>
      </c>
      <c r="G48" s="32" t="s">
        <v>16</v>
      </c>
      <c r="H48" s="32">
        <v>0</v>
      </c>
      <c r="I48" s="32">
        <v>0</v>
      </c>
      <c r="J48" s="32" t="s">
        <v>16</v>
      </c>
      <c r="K48" s="32">
        <v>0</v>
      </c>
      <c r="L48" s="29">
        <v>0</v>
      </c>
      <c r="M48" s="29" t="s">
        <v>16</v>
      </c>
    </row>
    <row r="49" spans="2:13" ht="76.5" customHeight="1">
      <c r="B49" s="327">
        <v>1164</v>
      </c>
      <c r="C49" s="305" t="s">
        <v>59</v>
      </c>
      <c r="D49" s="13"/>
      <c r="E49" s="32">
        <v>0</v>
      </c>
      <c r="F49" s="32">
        <v>0</v>
      </c>
      <c r="G49" s="32" t="s">
        <v>16</v>
      </c>
      <c r="H49" s="32">
        <v>0</v>
      </c>
      <c r="I49" s="32">
        <v>0</v>
      </c>
      <c r="J49" s="32" t="s">
        <v>16</v>
      </c>
      <c r="K49" s="32">
        <v>0</v>
      </c>
      <c r="L49" s="29">
        <v>0</v>
      </c>
      <c r="M49" s="29" t="s">
        <v>16</v>
      </c>
    </row>
    <row r="50" spans="2:13" ht="85.5" customHeight="1">
      <c r="B50" s="327">
        <v>1165</v>
      </c>
      <c r="C50" s="305" t="s">
        <v>60</v>
      </c>
      <c r="D50" s="13"/>
      <c r="E50" s="32">
        <v>0</v>
      </c>
      <c r="F50" s="27">
        <v>0</v>
      </c>
      <c r="G50" s="32" t="s">
        <v>16</v>
      </c>
      <c r="H50" s="32">
        <v>0</v>
      </c>
      <c r="I50" s="27">
        <v>0</v>
      </c>
      <c r="J50" s="32" t="s">
        <v>16</v>
      </c>
      <c r="K50" s="32">
        <v>0</v>
      </c>
      <c r="L50" s="30">
        <v>0</v>
      </c>
      <c r="M50" s="29" t="s">
        <v>16</v>
      </c>
    </row>
    <row r="51" spans="2:13" ht="55.5" customHeight="1">
      <c r="B51" s="16">
        <v>1200</v>
      </c>
      <c r="C51" s="305" t="s">
        <v>728</v>
      </c>
      <c r="D51" s="10">
        <v>7300</v>
      </c>
      <c r="E51" s="28">
        <v>1873445</v>
      </c>
      <c r="F51" s="28">
        <v>1873445</v>
      </c>
      <c r="G51" s="28">
        <v>0</v>
      </c>
      <c r="H51" s="28">
        <v>1873445</v>
      </c>
      <c r="I51" s="28">
        <v>1873445</v>
      </c>
      <c r="J51" s="28">
        <v>0</v>
      </c>
      <c r="K51" s="28">
        <v>936722.5</v>
      </c>
      <c r="L51" s="28">
        <v>936722.5</v>
      </c>
      <c r="M51" s="28">
        <v>0</v>
      </c>
    </row>
    <row r="52" spans="2:13" ht="49.5" customHeight="1">
      <c r="B52" s="305">
        <v>1210</v>
      </c>
      <c r="C52" s="305" t="s">
        <v>722</v>
      </c>
      <c r="D52" s="9">
        <v>7311</v>
      </c>
      <c r="E52" s="32">
        <v>0</v>
      </c>
      <c r="F52" s="32">
        <v>0</v>
      </c>
      <c r="G52" s="27" t="s">
        <v>16</v>
      </c>
      <c r="H52" s="32">
        <v>0</v>
      </c>
      <c r="I52" s="32">
        <v>0</v>
      </c>
      <c r="J52" s="27" t="s">
        <v>16</v>
      </c>
      <c r="K52" s="32">
        <v>0</v>
      </c>
      <c r="L52" s="32">
        <v>0</v>
      </c>
      <c r="M52" s="27" t="s">
        <v>16</v>
      </c>
    </row>
    <row r="53" spans="2:13" ht="76.5" customHeight="1">
      <c r="B53" s="23">
        <v>1211</v>
      </c>
      <c r="C53" s="305" t="s">
        <v>702</v>
      </c>
      <c r="D53" s="24"/>
      <c r="E53" s="32">
        <v>0</v>
      </c>
      <c r="F53" s="32">
        <v>0</v>
      </c>
      <c r="G53" s="32" t="s">
        <v>16</v>
      </c>
      <c r="H53" s="32">
        <v>0</v>
      </c>
      <c r="I53" s="32">
        <v>0</v>
      </c>
      <c r="J53" s="32" t="s">
        <v>16</v>
      </c>
      <c r="K53" s="32">
        <v>0</v>
      </c>
      <c r="L53" s="29">
        <v>0</v>
      </c>
      <c r="M53" s="29" t="s">
        <v>16</v>
      </c>
    </row>
    <row r="54" spans="2:13" ht="42.75" customHeight="1">
      <c r="B54" s="16">
        <v>1220</v>
      </c>
      <c r="C54" s="305" t="s">
        <v>61</v>
      </c>
      <c r="D54" s="15">
        <v>7312</v>
      </c>
      <c r="E54" s="32">
        <v>0</v>
      </c>
      <c r="F54" s="27" t="s">
        <v>16</v>
      </c>
      <c r="G54" s="32">
        <v>0</v>
      </c>
      <c r="H54" s="32">
        <v>0</v>
      </c>
      <c r="I54" s="27" t="s">
        <v>16</v>
      </c>
      <c r="J54" s="32">
        <v>0</v>
      </c>
      <c r="K54" s="32">
        <v>0</v>
      </c>
      <c r="L54" s="27" t="s">
        <v>16</v>
      </c>
      <c r="M54" s="32">
        <v>0</v>
      </c>
    </row>
    <row r="55" spans="2:13" ht="76.5" customHeight="1">
      <c r="B55" s="326">
        <v>1221</v>
      </c>
      <c r="C55" s="305" t="s">
        <v>703</v>
      </c>
      <c r="D55" s="24"/>
      <c r="E55" s="32">
        <v>0</v>
      </c>
      <c r="F55" s="32" t="s">
        <v>16</v>
      </c>
      <c r="G55" s="32">
        <v>0</v>
      </c>
      <c r="H55" s="32">
        <v>0</v>
      </c>
      <c r="I55" s="32" t="s">
        <v>16</v>
      </c>
      <c r="J55" s="32">
        <v>0</v>
      </c>
      <c r="K55" s="32">
        <v>0</v>
      </c>
      <c r="L55" s="29" t="s">
        <v>16</v>
      </c>
      <c r="M55" s="29">
        <v>0</v>
      </c>
    </row>
    <row r="56" spans="2:13" ht="44.25" customHeight="1">
      <c r="B56" s="16">
        <v>1230</v>
      </c>
      <c r="C56" s="305" t="s">
        <v>62</v>
      </c>
      <c r="D56" s="15">
        <v>7321</v>
      </c>
      <c r="E56" s="32">
        <v>0</v>
      </c>
      <c r="F56" s="32">
        <v>0</v>
      </c>
      <c r="G56" s="27" t="s">
        <v>16</v>
      </c>
      <c r="H56" s="32">
        <v>0</v>
      </c>
      <c r="I56" s="32">
        <v>0</v>
      </c>
      <c r="J56" s="27" t="s">
        <v>16</v>
      </c>
      <c r="K56" s="32">
        <v>0</v>
      </c>
      <c r="L56" s="32">
        <v>0</v>
      </c>
      <c r="M56" s="27" t="s">
        <v>16</v>
      </c>
    </row>
    <row r="57" spans="2:13" ht="72" customHeight="1">
      <c r="B57" s="23">
        <v>1231</v>
      </c>
      <c r="C57" s="305" t="s">
        <v>704</v>
      </c>
      <c r="D57" s="24"/>
      <c r="E57" s="32">
        <v>0</v>
      </c>
      <c r="F57" s="32">
        <v>0</v>
      </c>
      <c r="G57" s="32" t="s">
        <v>16</v>
      </c>
      <c r="H57" s="32">
        <v>0</v>
      </c>
      <c r="I57" s="32">
        <v>0</v>
      </c>
      <c r="J57" s="32" t="s">
        <v>16</v>
      </c>
      <c r="K57" s="32">
        <v>0</v>
      </c>
      <c r="L57" s="29">
        <v>0</v>
      </c>
      <c r="M57" s="29" t="s">
        <v>16</v>
      </c>
    </row>
    <row r="58" spans="2:13" ht="42.75" customHeight="1">
      <c r="B58" s="23">
        <v>1240</v>
      </c>
      <c r="C58" s="305" t="s">
        <v>63</v>
      </c>
      <c r="D58" s="24">
        <v>7322</v>
      </c>
      <c r="E58" s="32">
        <v>0</v>
      </c>
      <c r="F58" s="32" t="s">
        <v>16</v>
      </c>
      <c r="G58" s="32">
        <v>0</v>
      </c>
      <c r="H58" s="32">
        <v>0</v>
      </c>
      <c r="I58" s="32" t="s">
        <v>16</v>
      </c>
      <c r="J58" s="32">
        <v>0</v>
      </c>
      <c r="K58" s="32">
        <v>0</v>
      </c>
      <c r="L58" s="32" t="s">
        <v>16</v>
      </c>
      <c r="M58" s="32">
        <v>0</v>
      </c>
    </row>
    <row r="59" spans="2:13" ht="63" customHeight="1">
      <c r="B59" s="23">
        <v>1241</v>
      </c>
      <c r="C59" s="305" t="s">
        <v>705</v>
      </c>
      <c r="D59" s="24"/>
      <c r="E59" s="32">
        <v>0</v>
      </c>
      <c r="F59" s="32" t="s">
        <v>16</v>
      </c>
      <c r="G59" s="32">
        <v>0</v>
      </c>
      <c r="H59" s="32">
        <v>0</v>
      </c>
      <c r="I59" s="32" t="s">
        <v>16</v>
      </c>
      <c r="J59" s="32">
        <v>0</v>
      </c>
      <c r="K59" s="32">
        <v>0</v>
      </c>
      <c r="L59" s="29" t="s">
        <v>16</v>
      </c>
      <c r="M59" s="29">
        <v>0</v>
      </c>
    </row>
    <row r="60" spans="2:13" ht="63" customHeight="1">
      <c r="B60" s="23">
        <v>1250</v>
      </c>
      <c r="C60" s="304" t="s">
        <v>706</v>
      </c>
      <c r="D60" s="13">
        <v>7331</v>
      </c>
      <c r="E60" s="33">
        <v>1873445</v>
      </c>
      <c r="F60" s="33">
        <v>1873445</v>
      </c>
      <c r="G60" s="32" t="s">
        <v>16</v>
      </c>
      <c r="H60" s="33">
        <v>1873445</v>
      </c>
      <c r="I60" s="33">
        <v>1873445</v>
      </c>
      <c r="J60" s="32" t="s">
        <v>16</v>
      </c>
      <c r="K60" s="33">
        <v>936722.5</v>
      </c>
      <c r="L60" s="33">
        <v>936722.5</v>
      </c>
      <c r="M60" s="32" t="s">
        <v>16</v>
      </c>
    </row>
    <row r="61" spans="2:13" ht="33" customHeight="1">
      <c r="B61" s="23">
        <v>1251</v>
      </c>
      <c r="C61" s="328" t="s">
        <v>707</v>
      </c>
      <c r="D61" s="13"/>
      <c r="E61" s="32">
        <v>1873445</v>
      </c>
      <c r="F61" s="32">
        <v>1873445</v>
      </c>
      <c r="G61" s="32" t="s">
        <v>16</v>
      </c>
      <c r="H61" s="32">
        <v>1873445</v>
      </c>
      <c r="I61" s="32">
        <v>1873445</v>
      </c>
      <c r="J61" s="32" t="s">
        <v>16</v>
      </c>
      <c r="K61" s="32">
        <v>936722.5</v>
      </c>
      <c r="L61" s="29">
        <v>936722.5</v>
      </c>
      <c r="M61" s="29" t="s">
        <v>16</v>
      </c>
    </row>
    <row r="62" spans="2:13" ht="32.25" customHeight="1">
      <c r="B62" s="23">
        <v>1254</v>
      </c>
      <c r="C62" s="328" t="s">
        <v>64</v>
      </c>
      <c r="D62" s="24"/>
      <c r="E62" s="32">
        <v>0</v>
      </c>
      <c r="F62" s="32">
        <v>0</v>
      </c>
      <c r="G62" s="32" t="s">
        <v>16</v>
      </c>
      <c r="H62" s="32">
        <v>0</v>
      </c>
      <c r="I62" s="32">
        <v>0</v>
      </c>
      <c r="J62" s="32" t="s">
        <v>16</v>
      </c>
      <c r="K62" s="32">
        <v>0</v>
      </c>
      <c r="L62" s="29">
        <v>0</v>
      </c>
      <c r="M62" s="29" t="s">
        <v>16</v>
      </c>
    </row>
    <row r="63" spans="2:13" ht="79.5" customHeight="1">
      <c r="B63" s="23">
        <v>1255</v>
      </c>
      <c r="C63" s="304" t="s">
        <v>708</v>
      </c>
      <c r="D63" s="13"/>
      <c r="E63" s="32">
        <v>0</v>
      </c>
      <c r="F63" s="32">
        <v>0</v>
      </c>
      <c r="G63" s="32" t="s">
        <v>16</v>
      </c>
      <c r="H63" s="32">
        <v>0</v>
      </c>
      <c r="I63" s="32">
        <v>0</v>
      </c>
      <c r="J63" s="32" t="s">
        <v>16</v>
      </c>
      <c r="K63" s="32">
        <v>0</v>
      </c>
      <c r="L63" s="29">
        <v>0</v>
      </c>
      <c r="M63" s="29" t="s">
        <v>16</v>
      </c>
    </row>
    <row r="64" spans="2:13" ht="26.25" customHeight="1">
      <c r="B64" s="23">
        <v>1256</v>
      </c>
      <c r="C64" s="329" t="s">
        <v>65</v>
      </c>
      <c r="D64" s="13"/>
      <c r="E64" s="32">
        <v>0</v>
      </c>
      <c r="F64" s="32">
        <v>0</v>
      </c>
      <c r="G64" s="32" t="s">
        <v>16</v>
      </c>
      <c r="H64" s="32">
        <v>0</v>
      </c>
      <c r="I64" s="32">
        <v>0</v>
      </c>
      <c r="J64" s="32" t="s">
        <v>16</v>
      </c>
      <c r="K64" s="32">
        <v>0</v>
      </c>
      <c r="L64" s="29">
        <v>0</v>
      </c>
      <c r="M64" s="29" t="s">
        <v>16</v>
      </c>
    </row>
    <row r="65" spans="2:13" ht="39" customHeight="1">
      <c r="B65" s="23">
        <v>1257</v>
      </c>
      <c r="C65" s="328" t="s">
        <v>66</v>
      </c>
      <c r="D65" s="24"/>
      <c r="E65" s="32">
        <v>0</v>
      </c>
      <c r="F65" s="32">
        <v>0</v>
      </c>
      <c r="G65" s="32" t="s">
        <v>16</v>
      </c>
      <c r="H65" s="32">
        <v>0</v>
      </c>
      <c r="I65" s="32">
        <v>0</v>
      </c>
      <c r="J65" s="32" t="s">
        <v>16</v>
      </c>
      <c r="K65" s="32">
        <v>0</v>
      </c>
      <c r="L65" s="29">
        <v>0</v>
      </c>
      <c r="M65" s="29" t="s">
        <v>16</v>
      </c>
    </row>
    <row r="66" spans="2:13" ht="50.25" customHeight="1">
      <c r="B66" s="23">
        <v>1258</v>
      </c>
      <c r="C66" s="328" t="s">
        <v>67</v>
      </c>
      <c r="D66" s="24"/>
      <c r="E66" s="32">
        <v>0</v>
      </c>
      <c r="F66" s="32">
        <v>0</v>
      </c>
      <c r="G66" s="32" t="s">
        <v>16</v>
      </c>
      <c r="H66" s="32">
        <v>0</v>
      </c>
      <c r="I66" s="32">
        <v>0</v>
      </c>
      <c r="J66" s="32" t="s">
        <v>16</v>
      </c>
      <c r="K66" s="32">
        <v>0</v>
      </c>
      <c r="L66" s="29">
        <v>0</v>
      </c>
      <c r="M66" s="29" t="s">
        <v>16</v>
      </c>
    </row>
    <row r="67" spans="2:13" ht="51.75" customHeight="1">
      <c r="B67" s="23">
        <v>1260</v>
      </c>
      <c r="C67" s="304" t="s">
        <v>68</v>
      </c>
      <c r="D67" s="13">
        <v>7332</v>
      </c>
      <c r="E67" s="28">
        <v>0</v>
      </c>
      <c r="F67" s="32" t="s">
        <v>16</v>
      </c>
      <c r="G67" s="28">
        <v>0</v>
      </c>
      <c r="H67" s="28">
        <v>0</v>
      </c>
      <c r="I67" s="32" t="s">
        <v>16</v>
      </c>
      <c r="J67" s="28">
        <v>0</v>
      </c>
      <c r="K67" s="28">
        <v>0</v>
      </c>
      <c r="L67" s="32" t="s">
        <v>16</v>
      </c>
      <c r="M67" s="28">
        <v>0</v>
      </c>
    </row>
    <row r="68" spans="2:13" ht="30.75" customHeight="1">
      <c r="B68" s="23">
        <v>1261</v>
      </c>
      <c r="C68" s="328" t="s">
        <v>709</v>
      </c>
      <c r="D68" s="24"/>
      <c r="E68" s="32">
        <v>0</v>
      </c>
      <c r="F68" s="32" t="s">
        <v>16</v>
      </c>
      <c r="G68" s="32">
        <v>0</v>
      </c>
      <c r="H68" s="32">
        <v>0</v>
      </c>
      <c r="I68" s="32" t="s">
        <v>16</v>
      </c>
      <c r="J68" s="32">
        <v>0</v>
      </c>
      <c r="K68" s="32">
        <v>0</v>
      </c>
      <c r="L68" s="29" t="s">
        <v>16</v>
      </c>
      <c r="M68" s="29">
        <v>0</v>
      </c>
    </row>
    <row r="69" spans="2:13" ht="46.5" customHeight="1">
      <c r="B69" s="23">
        <v>1262</v>
      </c>
      <c r="C69" s="328" t="s">
        <v>69</v>
      </c>
      <c r="D69" s="24"/>
      <c r="E69" s="32">
        <v>0</v>
      </c>
      <c r="F69" s="32" t="s">
        <v>16</v>
      </c>
      <c r="G69" s="32">
        <v>0</v>
      </c>
      <c r="H69" s="32">
        <v>0</v>
      </c>
      <c r="I69" s="32" t="s">
        <v>16</v>
      </c>
      <c r="J69" s="32">
        <v>0</v>
      </c>
      <c r="K69" s="32">
        <v>0</v>
      </c>
      <c r="L69" s="29" t="s">
        <v>16</v>
      </c>
      <c r="M69" s="29">
        <v>0</v>
      </c>
    </row>
    <row r="70" spans="2:13" ht="52.5">
      <c r="B70" s="25" t="s">
        <v>70</v>
      </c>
      <c r="C70" s="304" t="s">
        <v>723</v>
      </c>
      <c r="D70" s="13">
        <v>7400</v>
      </c>
      <c r="E70" s="28">
        <v>468257.7</v>
      </c>
      <c r="F70" s="28">
        <v>468257.7</v>
      </c>
      <c r="G70" s="28">
        <v>215100</v>
      </c>
      <c r="H70" s="28">
        <v>468257.7</v>
      </c>
      <c r="I70" s="28">
        <v>468257.7</v>
      </c>
      <c r="J70" s="28">
        <v>215100</v>
      </c>
      <c r="K70" s="28">
        <v>196384.00999999998</v>
      </c>
      <c r="L70" s="28">
        <v>196384.00999999998</v>
      </c>
      <c r="M70" s="28">
        <v>107550</v>
      </c>
    </row>
    <row r="71" spans="2:13" ht="36" customHeight="1">
      <c r="B71" s="25" t="s">
        <v>71</v>
      </c>
      <c r="C71" s="304" t="s">
        <v>710</v>
      </c>
      <c r="D71" s="13">
        <v>7411</v>
      </c>
      <c r="E71" s="28">
        <v>0</v>
      </c>
      <c r="F71" s="32" t="s">
        <v>16</v>
      </c>
      <c r="G71" s="28">
        <v>0</v>
      </c>
      <c r="H71" s="28">
        <v>0</v>
      </c>
      <c r="I71" s="32" t="s">
        <v>16</v>
      </c>
      <c r="J71" s="28">
        <v>0</v>
      </c>
      <c r="K71" s="28">
        <v>0</v>
      </c>
      <c r="L71" s="32" t="s">
        <v>16</v>
      </c>
      <c r="M71" s="28">
        <v>0</v>
      </c>
    </row>
    <row r="72" spans="2:13" ht="72" customHeight="1">
      <c r="B72" s="318" t="s">
        <v>72</v>
      </c>
      <c r="C72" s="328" t="s">
        <v>711</v>
      </c>
      <c r="D72" s="24"/>
      <c r="E72" s="32">
        <v>0</v>
      </c>
      <c r="F72" s="32" t="s">
        <v>16</v>
      </c>
      <c r="G72" s="32">
        <v>0</v>
      </c>
      <c r="H72" s="32">
        <v>0</v>
      </c>
      <c r="I72" s="32" t="s">
        <v>16</v>
      </c>
      <c r="J72" s="32">
        <v>0</v>
      </c>
      <c r="K72" s="32">
        <v>0</v>
      </c>
      <c r="L72" s="29" t="s">
        <v>16</v>
      </c>
      <c r="M72" s="29">
        <v>0</v>
      </c>
    </row>
    <row r="73" spans="2:13" ht="24.75" customHeight="1">
      <c r="B73" s="25" t="s">
        <v>73</v>
      </c>
      <c r="C73" s="304" t="s">
        <v>74</v>
      </c>
      <c r="D73" s="13">
        <v>7412</v>
      </c>
      <c r="E73" s="28">
        <v>0</v>
      </c>
      <c r="F73" s="28">
        <v>0</v>
      </c>
      <c r="G73" s="32" t="s">
        <v>16</v>
      </c>
      <c r="H73" s="28">
        <v>0</v>
      </c>
      <c r="I73" s="28">
        <v>0</v>
      </c>
      <c r="J73" s="32" t="s">
        <v>16</v>
      </c>
      <c r="K73" s="28">
        <v>0</v>
      </c>
      <c r="L73" s="28">
        <v>0</v>
      </c>
      <c r="M73" s="32" t="s">
        <v>16</v>
      </c>
    </row>
    <row r="74" spans="2:13" ht="61.5" customHeight="1">
      <c r="B74" s="318" t="s">
        <v>75</v>
      </c>
      <c r="C74" s="328" t="s">
        <v>712</v>
      </c>
      <c r="D74" s="24"/>
      <c r="E74" s="32">
        <v>0</v>
      </c>
      <c r="F74" s="32">
        <v>0</v>
      </c>
      <c r="G74" s="32" t="s">
        <v>16</v>
      </c>
      <c r="H74" s="32">
        <v>0</v>
      </c>
      <c r="I74" s="32">
        <v>0</v>
      </c>
      <c r="J74" s="32" t="s">
        <v>16</v>
      </c>
      <c r="K74" s="32">
        <v>0</v>
      </c>
      <c r="L74" s="29">
        <v>0</v>
      </c>
      <c r="M74" s="29" t="s">
        <v>16</v>
      </c>
    </row>
    <row r="75" spans="2:13" ht="39.75" customHeight="1">
      <c r="B75" s="25" t="s">
        <v>76</v>
      </c>
      <c r="C75" s="304" t="s">
        <v>713</v>
      </c>
      <c r="D75" s="13">
        <v>7415</v>
      </c>
      <c r="E75" s="28">
        <v>136746.29999999999</v>
      </c>
      <c r="F75" s="28">
        <v>136746.29999999999</v>
      </c>
      <c r="G75" s="32" t="s">
        <v>16</v>
      </c>
      <c r="H75" s="28">
        <v>136746.29999999999</v>
      </c>
      <c r="I75" s="28">
        <v>136746.29999999999</v>
      </c>
      <c r="J75" s="32" t="s">
        <v>16</v>
      </c>
      <c r="K75" s="28">
        <v>55611.322999999997</v>
      </c>
      <c r="L75" s="28">
        <v>55611.322999999997</v>
      </c>
      <c r="M75" s="32" t="s">
        <v>16</v>
      </c>
    </row>
    <row r="76" spans="2:13" ht="43.5" customHeight="1">
      <c r="B76" s="318" t="s">
        <v>77</v>
      </c>
      <c r="C76" s="328" t="s">
        <v>714</v>
      </c>
      <c r="D76" s="24"/>
      <c r="E76" s="32">
        <v>125122.8</v>
      </c>
      <c r="F76" s="32">
        <v>125122.8</v>
      </c>
      <c r="G76" s="32" t="s">
        <v>16</v>
      </c>
      <c r="H76" s="32">
        <v>125122.8</v>
      </c>
      <c r="I76" s="32">
        <v>125122.8</v>
      </c>
      <c r="J76" s="32" t="s">
        <v>16</v>
      </c>
      <c r="K76" s="32">
        <v>49973.572999999997</v>
      </c>
      <c r="L76" s="29">
        <v>49973.572999999997</v>
      </c>
      <c r="M76" s="29" t="s">
        <v>16</v>
      </c>
    </row>
    <row r="77" spans="2:13" ht="48.75" customHeight="1">
      <c r="B77" s="318" t="s">
        <v>78</v>
      </c>
      <c r="C77" s="328" t="s">
        <v>79</v>
      </c>
      <c r="D77" s="24"/>
      <c r="E77" s="32">
        <v>0</v>
      </c>
      <c r="F77" s="32">
        <v>0</v>
      </c>
      <c r="G77" s="32" t="s">
        <v>16</v>
      </c>
      <c r="H77" s="32">
        <v>0</v>
      </c>
      <c r="I77" s="32">
        <v>0</v>
      </c>
      <c r="J77" s="32" t="s">
        <v>16</v>
      </c>
      <c r="K77" s="32">
        <v>0</v>
      </c>
      <c r="L77" s="29">
        <v>0</v>
      </c>
      <c r="M77" s="29" t="s">
        <v>16</v>
      </c>
    </row>
    <row r="78" spans="2:13" ht="71.25" customHeight="1">
      <c r="B78" s="318" t="s">
        <v>80</v>
      </c>
      <c r="C78" s="328" t="s">
        <v>81</v>
      </c>
      <c r="D78" s="24"/>
      <c r="E78" s="32">
        <v>0</v>
      </c>
      <c r="F78" s="32">
        <v>0</v>
      </c>
      <c r="G78" s="32" t="s">
        <v>16</v>
      </c>
      <c r="H78" s="32">
        <v>0</v>
      </c>
      <c r="I78" s="32">
        <v>0</v>
      </c>
      <c r="J78" s="32" t="s">
        <v>16</v>
      </c>
      <c r="K78" s="32">
        <v>0</v>
      </c>
      <c r="L78" s="29">
        <v>0</v>
      </c>
      <c r="M78" s="29" t="s">
        <v>16</v>
      </c>
    </row>
    <row r="79" spans="2:13" ht="25.5" customHeight="1">
      <c r="B79" s="323" t="s">
        <v>82</v>
      </c>
      <c r="C79" s="328" t="s">
        <v>83</v>
      </c>
      <c r="D79" s="24"/>
      <c r="E79" s="32">
        <v>11623.5</v>
      </c>
      <c r="F79" s="32">
        <v>11623.5</v>
      </c>
      <c r="G79" s="32" t="s">
        <v>16</v>
      </c>
      <c r="H79" s="32">
        <v>11623.5</v>
      </c>
      <c r="I79" s="32">
        <v>11623.5</v>
      </c>
      <c r="J79" s="32" t="s">
        <v>16</v>
      </c>
      <c r="K79" s="32">
        <v>5637.75</v>
      </c>
      <c r="L79" s="29">
        <v>5637.75</v>
      </c>
      <c r="M79" s="29" t="s">
        <v>16</v>
      </c>
    </row>
    <row r="80" spans="2:13" ht="63">
      <c r="B80" s="25" t="s">
        <v>84</v>
      </c>
      <c r="C80" s="304" t="s">
        <v>715</v>
      </c>
      <c r="D80" s="13">
        <v>7421</v>
      </c>
      <c r="E80" s="28">
        <v>93522.7</v>
      </c>
      <c r="F80" s="28">
        <v>93522.7</v>
      </c>
      <c r="G80" s="32" t="s">
        <v>16</v>
      </c>
      <c r="H80" s="28">
        <v>93522.7</v>
      </c>
      <c r="I80" s="28">
        <v>93522.7</v>
      </c>
      <c r="J80" s="32" t="s">
        <v>16</v>
      </c>
      <c r="K80" s="28">
        <v>44535.513999999996</v>
      </c>
      <c r="L80" s="28">
        <v>44535.513999999996</v>
      </c>
      <c r="M80" s="32" t="s">
        <v>16</v>
      </c>
    </row>
    <row r="81" spans="2:13" ht="113.25" customHeight="1">
      <c r="B81" s="318" t="s">
        <v>85</v>
      </c>
      <c r="C81" s="328" t="s">
        <v>716</v>
      </c>
      <c r="D81" s="24"/>
      <c r="E81" s="32">
        <v>0</v>
      </c>
      <c r="F81" s="32">
        <v>0</v>
      </c>
      <c r="G81" s="32" t="s">
        <v>16</v>
      </c>
      <c r="H81" s="32">
        <v>0</v>
      </c>
      <c r="I81" s="32">
        <v>0</v>
      </c>
      <c r="J81" s="32" t="s">
        <v>16</v>
      </c>
      <c r="K81" s="32">
        <v>0</v>
      </c>
      <c r="L81" s="29">
        <v>0</v>
      </c>
      <c r="M81" s="29" t="s">
        <v>16</v>
      </c>
    </row>
    <row r="82" spans="2:13" ht="33" customHeight="1">
      <c r="B82" s="318" t="s">
        <v>86</v>
      </c>
      <c r="C82" s="328" t="s">
        <v>87</v>
      </c>
      <c r="D82" s="13"/>
      <c r="E82" s="32">
        <v>33297.699999999997</v>
      </c>
      <c r="F82" s="32">
        <v>33297.699999999997</v>
      </c>
      <c r="G82" s="32" t="s">
        <v>16</v>
      </c>
      <c r="H82" s="32">
        <v>33297.699999999997</v>
      </c>
      <c r="I82" s="32">
        <v>33297.699999999997</v>
      </c>
      <c r="J82" s="32" t="s">
        <v>16</v>
      </c>
      <c r="K82" s="32">
        <v>14313.013999999999</v>
      </c>
      <c r="L82" s="29">
        <v>14313.013999999999</v>
      </c>
      <c r="M82" s="29" t="s">
        <v>16</v>
      </c>
    </row>
    <row r="83" spans="2:13" ht="65.25" customHeight="1">
      <c r="B83" s="323" t="s">
        <v>88</v>
      </c>
      <c r="C83" s="330" t="s">
        <v>89</v>
      </c>
      <c r="D83" s="13"/>
      <c r="E83" s="32">
        <v>60225</v>
      </c>
      <c r="F83" s="32">
        <v>60225</v>
      </c>
      <c r="G83" s="32" t="s">
        <v>16</v>
      </c>
      <c r="H83" s="32">
        <v>60225</v>
      </c>
      <c r="I83" s="32">
        <v>60225</v>
      </c>
      <c r="J83" s="32" t="s">
        <v>16</v>
      </c>
      <c r="K83" s="32">
        <v>30222.5</v>
      </c>
      <c r="L83" s="29">
        <v>30222.5</v>
      </c>
      <c r="M83" s="29" t="s">
        <v>16</v>
      </c>
    </row>
    <row r="84" spans="2:13" ht="28.5" customHeight="1">
      <c r="B84" s="25" t="s">
        <v>90</v>
      </c>
      <c r="C84" s="304" t="s">
        <v>724</v>
      </c>
      <c r="D84" s="13">
        <v>7422</v>
      </c>
      <c r="E84" s="28">
        <v>232250.2</v>
      </c>
      <c r="F84" s="28">
        <v>232250.2</v>
      </c>
      <c r="G84" s="32" t="s">
        <v>16</v>
      </c>
      <c r="H84" s="28">
        <v>232250.2</v>
      </c>
      <c r="I84" s="28">
        <v>232250.2</v>
      </c>
      <c r="J84" s="32" t="s">
        <v>16</v>
      </c>
      <c r="K84" s="28">
        <v>91897.218999999997</v>
      </c>
      <c r="L84" s="28">
        <v>91897.218999999997</v>
      </c>
      <c r="M84" s="32" t="s">
        <v>16</v>
      </c>
    </row>
    <row r="85" spans="2:13" ht="32.25" customHeight="1">
      <c r="B85" s="318" t="s">
        <v>91</v>
      </c>
      <c r="C85" s="328" t="s">
        <v>92</v>
      </c>
      <c r="D85" s="12"/>
      <c r="E85" s="32">
        <v>197250.2</v>
      </c>
      <c r="F85" s="32">
        <v>197250.2</v>
      </c>
      <c r="G85" s="32" t="s">
        <v>16</v>
      </c>
      <c r="H85" s="32">
        <v>197250.2</v>
      </c>
      <c r="I85" s="32">
        <v>197250.2</v>
      </c>
      <c r="J85" s="32" t="s">
        <v>16</v>
      </c>
      <c r="K85" s="32">
        <v>80495.183999999994</v>
      </c>
      <c r="L85" s="29">
        <v>80495.183999999994</v>
      </c>
      <c r="M85" s="29" t="s">
        <v>16</v>
      </c>
    </row>
    <row r="86" spans="2:13" ht="54" customHeight="1">
      <c r="B86" s="331" t="s">
        <v>93</v>
      </c>
      <c r="C86" s="332" t="s">
        <v>94</v>
      </c>
      <c r="D86" s="316"/>
      <c r="E86" s="32">
        <v>35000</v>
      </c>
      <c r="F86" s="32">
        <v>35000</v>
      </c>
      <c r="G86" s="325" t="s">
        <v>16</v>
      </c>
      <c r="H86" s="32">
        <v>35000</v>
      </c>
      <c r="I86" s="32">
        <v>35000</v>
      </c>
      <c r="J86" s="325" t="s">
        <v>16</v>
      </c>
      <c r="K86" s="32">
        <v>11402.035</v>
      </c>
      <c r="L86" s="29">
        <v>11402.035</v>
      </c>
      <c r="M86" s="31" t="s">
        <v>16</v>
      </c>
    </row>
    <row r="87" spans="2:13" ht="32.25" customHeight="1">
      <c r="B87" s="7" t="s">
        <v>95</v>
      </c>
      <c r="C87" s="305" t="s">
        <v>717</v>
      </c>
      <c r="D87" s="9">
        <v>7431</v>
      </c>
      <c r="E87" s="28">
        <v>1093.0999999999999</v>
      </c>
      <c r="F87" s="28">
        <v>1093.0999999999999</v>
      </c>
      <c r="G87" s="27" t="s">
        <v>16</v>
      </c>
      <c r="H87" s="28">
        <v>1093.0999999999999</v>
      </c>
      <c r="I87" s="28">
        <v>1093.0999999999999</v>
      </c>
      <c r="J87" s="27" t="s">
        <v>16</v>
      </c>
      <c r="K87" s="28">
        <v>5190.7190000000001</v>
      </c>
      <c r="L87" s="28">
        <v>5190.7190000000001</v>
      </c>
      <c r="M87" s="27" t="s">
        <v>16</v>
      </c>
    </row>
    <row r="88" spans="2:13" ht="73.5">
      <c r="B88" s="318" t="s">
        <v>96</v>
      </c>
      <c r="C88" s="333" t="s">
        <v>97</v>
      </c>
      <c r="D88" s="24"/>
      <c r="E88" s="32">
        <v>1093.0999999999999</v>
      </c>
      <c r="F88" s="32">
        <v>1093.0999999999999</v>
      </c>
      <c r="G88" s="32" t="s">
        <v>16</v>
      </c>
      <c r="H88" s="32">
        <v>1093.0999999999999</v>
      </c>
      <c r="I88" s="32">
        <v>1093.0999999999999</v>
      </c>
      <c r="J88" s="32" t="s">
        <v>16</v>
      </c>
      <c r="K88" s="32">
        <v>5190.7190000000001</v>
      </c>
      <c r="L88" s="29">
        <v>5190.7190000000001</v>
      </c>
      <c r="M88" s="29" t="s">
        <v>16</v>
      </c>
    </row>
    <row r="89" spans="2:13" ht="63">
      <c r="B89" s="318" t="s">
        <v>98</v>
      </c>
      <c r="C89" s="333" t="s">
        <v>99</v>
      </c>
      <c r="D89" s="24"/>
      <c r="E89" s="32">
        <v>0</v>
      </c>
      <c r="F89" s="32">
        <v>0</v>
      </c>
      <c r="G89" s="32" t="s">
        <v>16</v>
      </c>
      <c r="H89" s="32">
        <v>0</v>
      </c>
      <c r="I89" s="32">
        <v>0</v>
      </c>
      <c r="J89" s="32" t="s">
        <v>16</v>
      </c>
      <c r="K89" s="32">
        <v>0</v>
      </c>
      <c r="L89" s="29">
        <v>0</v>
      </c>
      <c r="M89" s="29" t="s">
        <v>16</v>
      </c>
    </row>
    <row r="90" spans="2:13" ht="39.75" customHeight="1">
      <c r="B90" s="7" t="s">
        <v>100</v>
      </c>
      <c r="C90" s="305" t="s">
        <v>718</v>
      </c>
      <c r="D90" s="9">
        <v>7441</v>
      </c>
      <c r="E90" s="28">
        <v>0</v>
      </c>
      <c r="F90" s="28">
        <v>0</v>
      </c>
      <c r="G90" s="27" t="s">
        <v>16</v>
      </c>
      <c r="H90" s="28">
        <v>0</v>
      </c>
      <c r="I90" s="28">
        <v>0</v>
      </c>
      <c r="J90" s="27" t="s">
        <v>16</v>
      </c>
      <c r="K90" s="28">
        <v>0</v>
      </c>
      <c r="L90" s="28">
        <v>0</v>
      </c>
      <c r="M90" s="27" t="s">
        <v>16</v>
      </c>
    </row>
    <row r="91" spans="2:13" ht="147">
      <c r="B91" s="334" t="s">
        <v>101</v>
      </c>
      <c r="C91" s="328" t="s">
        <v>719</v>
      </c>
      <c r="D91" s="24"/>
      <c r="E91" s="32">
        <v>0</v>
      </c>
      <c r="F91" s="27">
        <v>0</v>
      </c>
      <c r="G91" s="32" t="s">
        <v>16</v>
      </c>
      <c r="H91" s="32">
        <v>0</v>
      </c>
      <c r="I91" s="27">
        <v>0</v>
      </c>
      <c r="J91" s="32" t="s">
        <v>16</v>
      </c>
      <c r="K91" s="32">
        <v>0</v>
      </c>
      <c r="L91" s="30">
        <v>0</v>
      </c>
      <c r="M91" s="29" t="s">
        <v>16</v>
      </c>
    </row>
    <row r="92" spans="2:13" ht="136.5">
      <c r="B92" s="323" t="s">
        <v>102</v>
      </c>
      <c r="C92" s="328" t="s">
        <v>103</v>
      </c>
      <c r="D92" s="335"/>
      <c r="E92" s="32">
        <v>0</v>
      </c>
      <c r="F92" s="27">
        <v>0</v>
      </c>
      <c r="G92" s="32" t="s">
        <v>16</v>
      </c>
      <c r="H92" s="32">
        <v>0</v>
      </c>
      <c r="I92" s="27">
        <v>0</v>
      </c>
      <c r="J92" s="32" t="s">
        <v>16</v>
      </c>
      <c r="K92" s="32">
        <v>0</v>
      </c>
      <c r="L92" s="30">
        <v>0</v>
      </c>
      <c r="M92" s="29" t="s">
        <v>16</v>
      </c>
    </row>
    <row r="93" spans="2:13" ht="31.5" customHeight="1">
      <c r="B93" s="7" t="s">
        <v>104</v>
      </c>
      <c r="C93" s="305" t="s">
        <v>720</v>
      </c>
      <c r="D93" s="9">
        <v>7442</v>
      </c>
      <c r="E93" s="28">
        <v>0</v>
      </c>
      <c r="F93" s="27" t="s">
        <v>16</v>
      </c>
      <c r="G93" s="28">
        <v>0</v>
      </c>
      <c r="H93" s="28">
        <v>0</v>
      </c>
      <c r="I93" s="27" t="s">
        <v>16</v>
      </c>
      <c r="J93" s="28">
        <v>0</v>
      </c>
      <c r="K93" s="28">
        <v>0</v>
      </c>
      <c r="L93" s="27" t="s">
        <v>16</v>
      </c>
      <c r="M93" s="28">
        <v>0</v>
      </c>
    </row>
    <row r="94" spans="2:13" ht="51.75" customHeight="1">
      <c r="B94" s="318" t="s">
        <v>105</v>
      </c>
      <c r="C94" s="336" t="s">
        <v>106</v>
      </c>
      <c r="D94" s="24"/>
      <c r="E94" s="32">
        <v>0</v>
      </c>
      <c r="F94" s="32" t="s">
        <v>16</v>
      </c>
      <c r="G94" s="32">
        <v>0</v>
      </c>
      <c r="H94" s="32">
        <v>0</v>
      </c>
      <c r="I94" s="32" t="s">
        <v>16</v>
      </c>
      <c r="J94" s="32">
        <v>0</v>
      </c>
      <c r="K94" s="32">
        <v>0</v>
      </c>
      <c r="L94" s="29" t="s">
        <v>16</v>
      </c>
      <c r="M94" s="29">
        <v>0</v>
      </c>
    </row>
    <row r="95" spans="2:13" ht="75" customHeight="1">
      <c r="B95" s="318" t="s">
        <v>107</v>
      </c>
      <c r="C95" s="333" t="s">
        <v>108</v>
      </c>
      <c r="D95" s="24"/>
      <c r="E95" s="32">
        <v>0</v>
      </c>
      <c r="F95" s="32" t="s">
        <v>16</v>
      </c>
      <c r="G95" s="32">
        <v>0</v>
      </c>
      <c r="H95" s="32">
        <v>0</v>
      </c>
      <c r="I95" s="32" t="s">
        <v>16</v>
      </c>
      <c r="J95" s="32">
        <v>0</v>
      </c>
      <c r="K95" s="32">
        <v>0</v>
      </c>
      <c r="L95" s="29" t="s">
        <v>16</v>
      </c>
      <c r="M95" s="29">
        <v>0</v>
      </c>
    </row>
    <row r="96" spans="2:13" ht="63" customHeight="1">
      <c r="B96" s="337" t="s">
        <v>109</v>
      </c>
      <c r="C96" s="305" t="s">
        <v>725</v>
      </c>
      <c r="D96" s="9">
        <v>7452</v>
      </c>
      <c r="E96" s="28">
        <v>4645.3999999999996</v>
      </c>
      <c r="F96" s="28">
        <v>4645.3999999999996</v>
      </c>
      <c r="G96" s="28">
        <v>215100</v>
      </c>
      <c r="H96" s="28">
        <v>4645.3999999999996</v>
      </c>
      <c r="I96" s="28">
        <v>4645.3999999999996</v>
      </c>
      <c r="J96" s="28">
        <v>215100</v>
      </c>
      <c r="K96" s="28">
        <v>-850.76499999999999</v>
      </c>
      <c r="L96" s="28">
        <v>-850.76499999999999</v>
      </c>
      <c r="M96" s="28">
        <v>107550</v>
      </c>
    </row>
    <row r="97" spans="2:13" ht="41.25" customHeight="1">
      <c r="B97" s="318" t="s">
        <v>110</v>
      </c>
      <c r="C97" s="328" t="s">
        <v>111</v>
      </c>
      <c r="D97" s="24"/>
      <c r="E97" s="32">
        <v>0</v>
      </c>
      <c r="F97" s="32" t="s">
        <v>16</v>
      </c>
      <c r="G97" s="32">
        <v>0</v>
      </c>
      <c r="H97" s="32">
        <v>0</v>
      </c>
      <c r="I97" s="32" t="s">
        <v>16</v>
      </c>
      <c r="J97" s="32">
        <v>0</v>
      </c>
      <c r="K97" s="32">
        <v>0</v>
      </c>
      <c r="L97" s="29" t="s">
        <v>16</v>
      </c>
      <c r="M97" s="29">
        <v>0</v>
      </c>
    </row>
    <row r="98" spans="2:13" ht="0.75" hidden="1" customHeight="1">
      <c r="B98" s="318" t="s">
        <v>112</v>
      </c>
      <c r="C98" s="333" t="s">
        <v>113</v>
      </c>
      <c r="D98" s="24"/>
      <c r="E98" s="32">
        <v>215100</v>
      </c>
      <c r="F98" s="32" t="s">
        <v>16</v>
      </c>
      <c r="G98" s="32">
        <v>215100</v>
      </c>
      <c r="H98" s="32">
        <v>215100</v>
      </c>
      <c r="I98" s="32" t="s">
        <v>16</v>
      </c>
      <c r="J98" s="32">
        <v>215100</v>
      </c>
      <c r="K98" s="32">
        <v>107550</v>
      </c>
      <c r="L98" s="29" t="s">
        <v>16</v>
      </c>
      <c r="M98" s="29">
        <v>107550</v>
      </c>
    </row>
    <row r="99" spans="2:13" ht="42" hidden="1">
      <c r="B99" s="318" t="s">
        <v>114</v>
      </c>
      <c r="C99" s="328" t="s">
        <v>115</v>
      </c>
      <c r="D99" s="24"/>
      <c r="E99" s="32">
        <v>4645.3999999999996</v>
      </c>
      <c r="F99" s="338">
        <v>4645.3999999999996</v>
      </c>
      <c r="G99" s="338">
        <v>0</v>
      </c>
      <c r="H99" s="32">
        <v>4645.3999999999996</v>
      </c>
      <c r="I99" s="32">
        <v>4645.3999999999996</v>
      </c>
      <c r="J99" s="32">
        <v>0</v>
      </c>
      <c r="K99" s="32">
        <v>-850.76499999999999</v>
      </c>
      <c r="L99" s="29">
        <v>-850.76499999999999</v>
      </c>
      <c r="M99" s="29">
        <v>0</v>
      </c>
    </row>
    <row r="100" spans="2:13">
      <c r="B100" s="1"/>
      <c r="C100" s="3"/>
      <c r="D100" s="1"/>
      <c r="E100" s="3"/>
      <c r="F100" s="3"/>
      <c r="G100" s="3"/>
      <c r="H100" s="3"/>
      <c r="I100" s="3"/>
      <c r="J100" s="3"/>
      <c r="K100" s="3"/>
      <c r="L100" s="3"/>
      <c r="M100" s="3"/>
    </row>
    <row r="101" spans="2:13" ht="45.75" customHeight="1">
      <c r="B101" s="357" t="s">
        <v>116</v>
      </c>
      <c r="C101" s="357"/>
      <c r="D101" s="357"/>
      <c r="E101" s="357"/>
      <c r="F101" s="357"/>
      <c r="G101" s="357"/>
      <c r="H101" s="357"/>
      <c r="I101" s="357"/>
      <c r="J101" s="357"/>
      <c r="K101" s="357"/>
      <c r="L101" s="357"/>
      <c r="M101" s="36"/>
    </row>
    <row r="102" spans="2:13" ht="27.75" customHeight="1">
      <c r="B102" s="358" t="s">
        <v>117</v>
      </c>
      <c r="C102" s="359"/>
      <c r="D102" s="359"/>
      <c r="E102" s="359"/>
      <c r="F102" s="359"/>
      <c r="G102" s="17"/>
      <c r="H102" s="17"/>
      <c r="I102" s="17"/>
      <c r="J102" s="17"/>
      <c r="K102" s="17"/>
      <c r="L102" s="17"/>
      <c r="M102" s="17"/>
    </row>
    <row r="103" spans="2:13" ht="5.25" customHeight="1">
      <c r="B103" s="1"/>
      <c r="C103" s="3"/>
      <c r="D103" s="1"/>
      <c r="E103" s="3"/>
      <c r="F103" s="3"/>
      <c r="G103" s="3"/>
      <c r="H103" s="3"/>
      <c r="I103" s="3"/>
      <c r="J103" s="3"/>
      <c r="K103" s="3"/>
      <c r="L103" s="3"/>
      <c r="M103" s="3"/>
    </row>
    <row r="104" spans="2:13" ht="20.25">
      <c r="B104" s="1"/>
      <c r="C104" s="353" t="s">
        <v>741</v>
      </c>
      <c r="D104" s="353"/>
      <c r="E104" s="353"/>
      <c r="F104" s="353"/>
      <c r="G104" s="353"/>
      <c r="H104" s="353"/>
      <c r="I104" s="353"/>
      <c r="J104" s="353"/>
      <c r="K104" s="353"/>
      <c r="L104" s="353"/>
      <c r="M104" s="353"/>
    </row>
    <row r="105" spans="2:13">
      <c r="B105" s="1"/>
      <c r="C105" s="3"/>
      <c r="D105" s="1"/>
      <c r="E105" s="3"/>
      <c r="F105" s="3"/>
      <c r="G105" s="3"/>
      <c r="H105" s="3"/>
      <c r="I105" s="3"/>
      <c r="J105" s="3"/>
      <c r="K105" s="3"/>
      <c r="L105" s="3"/>
      <c r="M105" s="3"/>
    </row>
    <row r="106" spans="2:13">
      <c r="B106" s="1"/>
      <c r="C106" s="3"/>
      <c r="D106" s="1"/>
      <c r="E106" s="3"/>
      <c r="F106" s="3"/>
      <c r="G106" s="3"/>
      <c r="H106" s="3"/>
      <c r="I106" s="3"/>
      <c r="J106" s="3"/>
      <c r="K106" s="3"/>
      <c r="L106" s="3"/>
      <c r="M106" s="3"/>
    </row>
    <row r="107" spans="2:13">
      <c r="B107" s="1"/>
      <c r="C107" s="3"/>
      <c r="D107" s="1"/>
      <c r="E107" s="3"/>
      <c r="F107" s="3"/>
      <c r="G107" s="3"/>
      <c r="H107" s="3"/>
      <c r="I107" s="3"/>
      <c r="J107" s="3"/>
      <c r="K107" s="3"/>
      <c r="L107" s="3"/>
      <c r="M107" s="3"/>
    </row>
    <row r="108" spans="2:13">
      <c r="B108" s="1"/>
      <c r="C108" s="3"/>
      <c r="D108" s="1"/>
      <c r="E108" s="3"/>
      <c r="F108" s="3"/>
      <c r="G108" s="3"/>
      <c r="H108" s="3"/>
      <c r="I108" s="3"/>
      <c r="J108" s="3"/>
      <c r="K108" s="3"/>
      <c r="L108" s="3"/>
      <c r="M108" s="3"/>
    </row>
    <row r="109" spans="2:13">
      <c r="B109" s="1"/>
      <c r="C109" s="3"/>
      <c r="D109" s="1"/>
      <c r="E109" s="3"/>
      <c r="F109" s="3"/>
      <c r="G109" s="3"/>
      <c r="H109" s="3"/>
      <c r="I109" s="3"/>
      <c r="J109" s="3"/>
      <c r="K109" s="3"/>
      <c r="L109" s="3"/>
      <c r="M109" s="3"/>
    </row>
    <row r="110" spans="2:13">
      <c r="B110" s="1"/>
      <c r="C110" s="3"/>
      <c r="D110" s="1"/>
      <c r="E110" s="3"/>
      <c r="F110" s="3"/>
      <c r="G110" s="3"/>
      <c r="H110" s="3"/>
      <c r="I110" s="3"/>
      <c r="J110" s="3"/>
      <c r="K110" s="3"/>
      <c r="L110" s="3"/>
      <c r="M110" s="3"/>
    </row>
    <row r="111" spans="2:13">
      <c r="B111" s="1"/>
      <c r="C111" s="3"/>
      <c r="D111" s="1"/>
      <c r="E111" s="3"/>
      <c r="F111" s="3"/>
      <c r="G111" s="3"/>
      <c r="H111" s="3"/>
      <c r="I111" s="3"/>
      <c r="J111" s="3"/>
      <c r="K111" s="3"/>
      <c r="L111" s="3"/>
      <c r="M111" s="3"/>
    </row>
    <row r="112" spans="2:13">
      <c r="B112" s="1"/>
      <c r="C112" s="3"/>
      <c r="D112" s="1"/>
      <c r="E112" s="3"/>
      <c r="F112" s="3"/>
      <c r="G112" s="3"/>
      <c r="H112" s="3"/>
      <c r="I112" s="3"/>
      <c r="J112" s="3"/>
      <c r="K112" s="3"/>
      <c r="L112" s="3"/>
      <c r="M112" s="3"/>
    </row>
    <row r="113" spans="2:13">
      <c r="B113" s="1"/>
      <c r="C113" s="3"/>
      <c r="D113" s="1"/>
      <c r="E113" s="3"/>
      <c r="F113" s="3"/>
      <c r="G113" s="3"/>
      <c r="H113" s="3"/>
      <c r="I113" s="3"/>
      <c r="J113" s="3"/>
      <c r="K113" s="3"/>
      <c r="L113" s="3"/>
      <c r="M113" s="3"/>
    </row>
    <row r="114" spans="2:13">
      <c r="C114" s="3"/>
      <c r="D114" s="1"/>
      <c r="E114" s="3"/>
      <c r="F114" s="3"/>
      <c r="G114" s="3"/>
      <c r="H114" s="3"/>
      <c r="I114" s="3"/>
      <c r="J114" s="3"/>
      <c r="K114" s="3"/>
      <c r="L114" s="3"/>
      <c r="M114" s="3"/>
    </row>
    <row r="115" spans="2:13">
      <c r="C115" s="3"/>
      <c r="D115" s="1"/>
      <c r="E115" s="3"/>
      <c r="F115" s="3"/>
      <c r="G115" s="3"/>
      <c r="H115" s="3"/>
      <c r="I115" s="3"/>
      <c r="J115" s="3"/>
      <c r="K115" s="3"/>
      <c r="L115" s="3"/>
      <c r="M115" s="3"/>
    </row>
    <row r="116" spans="2:13">
      <c r="C116" s="3"/>
      <c r="D116" s="1"/>
      <c r="E116" s="3"/>
      <c r="F116" s="3"/>
      <c r="G116" s="3"/>
      <c r="H116" s="3"/>
      <c r="I116" s="3"/>
      <c r="J116" s="3"/>
      <c r="K116" s="3"/>
      <c r="L116" s="3"/>
      <c r="M116" s="3"/>
    </row>
    <row r="117" spans="2:13">
      <c r="C117" s="3"/>
      <c r="D117" s="1"/>
      <c r="E117" s="3"/>
      <c r="F117" s="3"/>
      <c r="G117" s="3"/>
      <c r="H117" s="3"/>
      <c r="I117" s="3"/>
      <c r="J117" s="3"/>
      <c r="K117" s="3"/>
      <c r="L117" s="3"/>
      <c r="M117" s="3"/>
    </row>
    <row r="118" spans="2:13">
      <c r="C118" s="3"/>
      <c r="D118" s="1"/>
      <c r="E118" s="3"/>
      <c r="F118" s="3"/>
      <c r="G118" s="3"/>
      <c r="H118" s="3"/>
      <c r="I118" s="3"/>
      <c r="J118" s="3"/>
      <c r="K118" s="3"/>
      <c r="L118" s="3"/>
      <c r="M118" s="3"/>
    </row>
    <row r="119" spans="2:13">
      <c r="C119" s="3"/>
      <c r="D119" s="1"/>
      <c r="E119" s="3"/>
      <c r="F119" s="3"/>
      <c r="G119" s="3"/>
      <c r="H119" s="3"/>
      <c r="I119" s="3"/>
      <c r="J119" s="3"/>
      <c r="K119" s="3"/>
      <c r="L119" s="3"/>
      <c r="M119" s="3"/>
    </row>
    <row r="120" spans="2:13">
      <c r="C120" s="3"/>
      <c r="D120" s="1"/>
      <c r="E120" s="3"/>
      <c r="F120" s="3"/>
      <c r="G120" s="3"/>
      <c r="H120" s="3"/>
      <c r="I120" s="3"/>
      <c r="J120" s="3"/>
      <c r="K120" s="3"/>
      <c r="L120" s="3"/>
      <c r="M120" s="3"/>
    </row>
    <row r="121" spans="2:13">
      <c r="C121" s="3"/>
      <c r="D121" s="1"/>
      <c r="E121" s="3"/>
      <c r="F121" s="3"/>
      <c r="G121" s="3"/>
      <c r="H121" s="3"/>
      <c r="I121" s="3"/>
      <c r="J121" s="3"/>
      <c r="K121" s="3"/>
      <c r="L121" s="3"/>
      <c r="M121" s="3"/>
    </row>
    <row r="122" spans="2:13">
      <c r="C122" s="3"/>
      <c r="D122" s="1"/>
      <c r="E122" s="3"/>
      <c r="F122" s="3"/>
      <c r="G122" s="3"/>
      <c r="H122" s="3"/>
      <c r="I122" s="3"/>
      <c r="J122" s="3"/>
      <c r="K122" s="3"/>
      <c r="L122" s="3"/>
      <c r="M122" s="3"/>
    </row>
    <row r="123" spans="2:13">
      <c r="C123" s="3"/>
      <c r="D123" s="1"/>
      <c r="E123" s="3"/>
      <c r="F123" s="3"/>
      <c r="G123" s="3"/>
      <c r="H123" s="3"/>
      <c r="I123" s="3"/>
      <c r="J123" s="3"/>
      <c r="K123" s="3"/>
      <c r="L123" s="3"/>
      <c r="M123" s="3"/>
    </row>
    <row r="124" spans="2:13">
      <c r="C124" s="3"/>
      <c r="D124" s="1"/>
      <c r="E124" s="3"/>
      <c r="F124" s="3"/>
      <c r="G124" s="3"/>
      <c r="H124" s="3"/>
      <c r="I124" s="3"/>
      <c r="J124" s="3"/>
      <c r="K124" s="3"/>
      <c r="L124" s="3"/>
      <c r="M124" s="3"/>
    </row>
    <row r="125" spans="2:13">
      <c r="C125" s="3"/>
      <c r="D125" s="1"/>
      <c r="E125" s="3"/>
      <c r="F125" s="3"/>
      <c r="G125" s="3"/>
      <c r="H125" s="3"/>
      <c r="I125" s="3"/>
      <c r="J125" s="3"/>
      <c r="K125" s="3"/>
      <c r="L125" s="3"/>
      <c r="M125" s="3"/>
    </row>
    <row r="126" spans="2:13">
      <c r="C126" s="3"/>
      <c r="D126" s="1"/>
      <c r="E126" s="3"/>
      <c r="F126" s="3"/>
      <c r="G126" s="3"/>
      <c r="H126" s="3"/>
      <c r="I126" s="3"/>
      <c r="J126" s="3"/>
      <c r="K126" s="3"/>
      <c r="L126" s="3"/>
      <c r="M126" s="3"/>
    </row>
    <row r="127" spans="2:13">
      <c r="C127" s="3"/>
      <c r="D127" s="1"/>
      <c r="E127" s="3"/>
      <c r="F127" s="3"/>
      <c r="G127" s="3"/>
      <c r="H127" s="3"/>
      <c r="I127" s="3"/>
      <c r="J127" s="3"/>
      <c r="K127" s="3"/>
      <c r="L127" s="3"/>
      <c r="M127" s="3"/>
    </row>
    <row r="128" spans="2:13">
      <c r="C128" s="3"/>
      <c r="D128" s="1"/>
      <c r="E128" s="3"/>
      <c r="F128" s="3"/>
      <c r="G128" s="3"/>
      <c r="H128" s="3"/>
      <c r="I128" s="3"/>
      <c r="J128" s="3"/>
      <c r="K128" s="3"/>
      <c r="L128" s="3"/>
      <c r="M128" s="3"/>
    </row>
    <row r="129" spans="3:13">
      <c r="C129" s="3"/>
      <c r="D129" s="1"/>
      <c r="E129" s="3"/>
      <c r="F129" s="3"/>
      <c r="G129" s="3"/>
      <c r="H129" s="3"/>
      <c r="I129" s="3"/>
      <c r="J129" s="3"/>
      <c r="K129" s="3"/>
      <c r="L129" s="3"/>
      <c r="M129" s="3"/>
    </row>
    <row r="130" spans="3:13">
      <c r="C130" s="3"/>
      <c r="D130" s="1"/>
      <c r="E130" s="3"/>
      <c r="F130" s="3"/>
      <c r="G130" s="3"/>
      <c r="H130" s="3"/>
      <c r="I130" s="3"/>
      <c r="J130" s="3"/>
      <c r="K130" s="3"/>
      <c r="L130" s="3"/>
      <c r="M130" s="3"/>
    </row>
    <row r="131" spans="3:13">
      <c r="C131" s="3"/>
      <c r="D131" s="1"/>
      <c r="E131" s="3"/>
      <c r="F131" s="3"/>
      <c r="G131" s="3"/>
      <c r="H131" s="3"/>
      <c r="I131" s="3"/>
      <c r="J131" s="3"/>
      <c r="K131" s="3"/>
      <c r="L131" s="3"/>
      <c r="M131" s="3"/>
    </row>
    <row r="132" spans="3:13">
      <c r="C132" s="3"/>
      <c r="D132" s="1"/>
      <c r="E132" s="3"/>
      <c r="F132" s="3"/>
      <c r="G132" s="3"/>
      <c r="H132" s="3"/>
      <c r="I132" s="3"/>
      <c r="J132" s="3"/>
      <c r="K132" s="3"/>
      <c r="L132" s="3"/>
      <c r="M132" s="3"/>
    </row>
    <row r="133" spans="3:13">
      <c r="C133" s="3"/>
      <c r="D133" s="1"/>
      <c r="E133" s="3"/>
      <c r="F133" s="3"/>
      <c r="G133" s="3"/>
      <c r="H133" s="3"/>
      <c r="I133" s="3"/>
      <c r="J133" s="3"/>
      <c r="K133" s="3"/>
      <c r="L133" s="3"/>
      <c r="M133" s="3"/>
    </row>
    <row r="134" spans="3:13">
      <c r="C134" s="3"/>
      <c r="D134" s="1"/>
      <c r="E134" s="3"/>
      <c r="F134" s="3"/>
      <c r="G134" s="3"/>
      <c r="H134" s="3"/>
      <c r="I134" s="3"/>
      <c r="J134" s="3"/>
      <c r="K134" s="3"/>
      <c r="L134" s="3"/>
      <c r="M134" s="3"/>
    </row>
    <row r="135" spans="3:13">
      <c r="C135" s="3"/>
      <c r="D135" s="1"/>
      <c r="E135" s="3"/>
      <c r="F135" s="3"/>
      <c r="G135" s="3"/>
      <c r="H135" s="3"/>
      <c r="I135" s="3"/>
      <c r="J135" s="3"/>
      <c r="K135" s="3"/>
      <c r="L135" s="3"/>
      <c r="M135" s="3"/>
    </row>
    <row r="136" spans="3:13">
      <c r="C136" s="3"/>
      <c r="D136" s="1"/>
      <c r="E136" s="3"/>
      <c r="F136" s="3"/>
      <c r="G136" s="3"/>
      <c r="H136" s="3"/>
      <c r="I136" s="3"/>
      <c r="J136" s="3"/>
      <c r="K136" s="3"/>
      <c r="L136" s="3"/>
      <c r="M136" s="3"/>
    </row>
  </sheetData>
  <mergeCells count="16">
    <mergeCell ref="L4:M4"/>
    <mergeCell ref="L5:M6"/>
    <mergeCell ref="K7:M7"/>
    <mergeCell ref="C104:M104"/>
    <mergeCell ref="E9:G9"/>
    <mergeCell ref="H9:J9"/>
    <mergeCell ref="K9:M9"/>
    <mergeCell ref="B101:L101"/>
    <mergeCell ref="B102:F102"/>
    <mergeCell ref="H10:H11"/>
    <mergeCell ref="K10:K11"/>
    <mergeCell ref="B10:B11"/>
    <mergeCell ref="C10:C11"/>
    <mergeCell ref="D10:D11"/>
    <mergeCell ref="E10:E11"/>
    <mergeCell ref="L8:M8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14"/>
  <sheetViews>
    <sheetView view="pageBreakPreview" zoomScale="60" workbookViewId="0">
      <selection activeCell="M14" sqref="M14"/>
    </sheetView>
  </sheetViews>
  <sheetFormatPr defaultRowHeight="15"/>
  <cols>
    <col min="5" max="5" width="21.42578125" customWidth="1"/>
    <col min="6" max="6" width="17.85546875" customWidth="1"/>
    <col min="7" max="7" width="14" customWidth="1"/>
    <col min="8" max="8" width="15" customWidth="1"/>
    <col min="9" max="9" width="18" customWidth="1"/>
    <col min="10" max="10" width="13" customWidth="1"/>
    <col min="11" max="11" width="15" customWidth="1"/>
    <col min="12" max="12" width="15.42578125" customWidth="1"/>
    <col min="13" max="13" width="16.85546875" customWidth="1"/>
    <col min="14" max="14" width="18.42578125" customWidth="1"/>
    <col min="15" max="15" width="0.140625" customWidth="1"/>
  </cols>
  <sheetData>
    <row r="1" spans="1:15" ht="30.75" customHeight="1">
      <c r="A1" s="41"/>
      <c r="B1" s="41"/>
      <c r="C1" s="41"/>
      <c r="D1" s="41"/>
      <c r="E1" s="41"/>
      <c r="F1" s="41"/>
      <c r="G1" s="41"/>
      <c r="H1" s="42" t="s">
        <v>118</v>
      </c>
      <c r="I1" s="41"/>
      <c r="J1" s="41"/>
      <c r="K1" s="41"/>
      <c r="L1" s="341"/>
      <c r="M1" s="367" t="s">
        <v>742</v>
      </c>
      <c r="N1" s="367"/>
      <c r="O1" s="194"/>
    </row>
    <row r="2" spans="1:15" ht="15.75" customHeight="1">
      <c r="A2" s="44"/>
      <c r="B2" s="44"/>
      <c r="C2" s="44"/>
      <c r="D2" s="44"/>
      <c r="E2" s="370" t="s">
        <v>733</v>
      </c>
      <c r="F2" s="370"/>
      <c r="G2" s="370"/>
      <c r="H2" s="370"/>
      <c r="I2" s="370"/>
      <c r="J2" s="370"/>
      <c r="K2" s="370"/>
      <c r="L2" s="194"/>
      <c r="M2" s="367" t="s">
        <v>740</v>
      </c>
      <c r="N2" s="367"/>
      <c r="O2" s="194"/>
    </row>
    <row r="3" spans="1:15" ht="15" customHeight="1">
      <c r="A3" s="45"/>
      <c r="B3" s="45"/>
      <c r="C3" s="45"/>
      <c r="D3" s="45"/>
      <c r="E3" s="45"/>
      <c r="F3" s="46"/>
      <c r="G3" s="47" t="s">
        <v>694</v>
      </c>
      <c r="H3" s="45" t="s">
        <v>734</v>
      </c>
      <c r="I3" s="45" t="s">
        <v>1</v>
      </c>
      <c r="J3" s="45"/>
      <c r="K3" s="45"/>
      <c r="L3" s="194"/>
      <c r="M3" s="367"/>
      <c r="N3" s="367"/>
      <c r="O3" s="194"/>
    </row>
    <row r="4" spans="1:1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194"/>
      <c r="M4" s="349" t="s">
        <v>755</v>
      </c>
      <c r="N4" s="349"/>
      <c r="O4" s="194"/>
    </row>
    <row r="5" spans="1:15" ht="15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194"/>
      <c r="M5" s="369" t="s">
        <v>763</v>
      </c>
      <c r="N5" s="369"/>
      <c r="O5" s="194"/>
    </row>
    <row r="6" spans="1:15" ht="16.5" thickBot="1">
      <c r="A6" s="50"/>
      <c r="B6" s="51"/>
      <c r="C6" s="52"/>
      <c r="D6" s="52"/>
      <c r="E6" s="53"/>
      <c r="F6" s="50"/>
      <c r="G6" s="54"/>
      <c r="H6" s="54"/>
      <c r="I6" s="54"/>
      <c r="J6" s="54"/>
      <c r="K6" s="54"/>
      <c r="L6" s="55"/>
      <c r="M6" s="56"/>
      <c r="N6" s="54"/>
    </row>
    <row r="7" spans="1:15" ht="15.75" customHeight="1" thickBot="1">
      <c r="A7" s="378" t="s">
        <v>119</v>
      </c>
      <c r="B7" s="381" t="s">
        <v>120</v>
      </c>
      <c r="C7" s="384" t="s">
        <v>121</v>
      </c>
      <c r="D7" s="384" t="s">
        <v>122</v>
      </c>
      <c r="E7" s="387" t="s">
        <v>123</v>
      </c>
      <c r="F7" s="371" t="s">
        <v>2</v>
      </c>
      <c r="G7" s="372"/>
      <c r="H7" s="373"/>
      <c r="I7" s="371" t="s">
        <v>3</v>
      </c>
      <c r="J7" s="372"/>
      <c r="K7" s="373"/>
      <c r="L7" s="374" t="s">
        <v>4</v>
      </c>
      <c r="M7" s="375"/>
      <c r="N7" s="376"/>
    </row>
    <row r="8" spans="1:15">
      <c r="A8" s="379"/>
      <c r="B8" s="382"/>
      <c r="C8" s="385"/>
      <c r="D8" s="385"/>
      <c r="E8" s="388"/>
      <c r="F8" s="340" t="s">
        <v>124</v>
      </c>
      <c r="G8" s="342" t="s">
        <v>125</v>
      </c>
      <c r="H8" s="343"/>
      <c r="I8" s="340" t="s">
        <v>124</v>
      </c>
      <c r="J8" s="342" t="s">
        <v>125</v>
      </c>
      <c r="K8" s="343"/>
      <c r="L8" s="57" t="s">
        <v>124</v>
      </c>
      <c r="M8" s="342" t="s">
        <v>125</v>
      </c>
      <c r="N8" s="343"/>
    </row>
    <row r="9" spans="1:15" ht="33" customHeight="1" thickBot="1">
      <c r="A9" s="380"/>
      <c r="B9" s="383"/>
      <c r="C9" s="386"/>
      <c r="D9" s="386"/>
      <c r="E9" s="389"/>
      <c r="F9" s="58" t="s">
        <v>126</v>
      </c>
      <c r="G9" s="59" t="s">
        <v>127</v>
      </c>
      <c r="H9" s="60" t="s">
        <v>128</v>
      </c>
      <c r="I9" s="58" t="s">
        <v>129</v>
      </c>
      <c r="J9" s="59" t="s">
        <v>127</v>
      </c>
      <c r="K9" s="60" t="s">
        <v>128</v>
      </c>
      <c r="L9" s="58" t="s">
        <v>130</v>
      </c>
      <c r="M9" s="59" t="s">
        <v>127</v>
      </c>
      <c r="N9" s="60" t="s">
        <v>128</v>
      </c>
    </row>
    <row r="10" spans="1:15" ht="15.75" thickBot="1">
      <c r="A10" s="61">
        <v>1</v>
      </c>
      <c r="B10" s="62">
        <v>2</v>
      </c>
      <c r="C10" s="62">
        <v>3</v>
      </c>
      <c r="D10" s="63">
        <v>4</v>
      </c>
      <c r="E10" s="64">
        <v>5</v>
      </c>
      <c r="F10" s="65">
        <v>6</v>
      </c>
      <c r="G10" s="66">
        <v>7</v>
      </c>
      <c r="H10" s="67">
        <v>8</v>
      </c>
      <c r="I10" s="65">
        <v>9</v>
      </c>
      <c r="J10" s="66">
        <v>10</v>
      </c>
      <c r="K10" s="67">
        <v>11</v>
      </c>
      <c r="L10" s="65">
        <v>12</v>
      </c>
      <c r="M10" s="66">
        <v>13</v>
      </c>
      <c r="N10" s="67">
        <v>14</v>
      </c>
    </row>
    <row r="11" spans="1:15" ht="90" customHeight="1" thickBot="1">
      <c r="A11" s="68">
        <v>2000</v>
      </c>
      <c r="B11" s="69" t="s">
        <v>131</v>
      </c>
      <c r="C11" s="70" t="s">
        <v>16</v>
      </c>
      <c r="D11" s="71" t="s">
        <v>16</v>
      </c>
      <c r="E11" s="72" t="s">
        <v>132</v>
      </c>
      <c r="F11" s="73">
        <f t="shared" ref="F11:N11" si="0">SUM(F12,F47,F64,F90,F143,F163,F183,F212,F242,F273,F305)</f>
        <v>3088024.2010999997</v>
      </c>
      <c r="G11" s="73">
        <f t="shared" si="0"/>
        <v>2872924.2005999996</v>
      </c>
      <c r="H11" s="73">
        <f t="shared" si="0"/>
        <v>215100.00050000002</v>
      </c>
      <c r="I11" s="73">
        <f t="shared" si="0"/>
        <v>3212594.2611000002</v>
      </c>
      <c r="J11" s="73">
        <f t="shared" si="0"/>
        <v>2929268.1006</v>
      </c>
      <c r="K11" s="73">
        <f t="shared" si="0"/>
        <v>283326.1605</v>
      </c>
      <c r="L11" s="73">
        <f t="shared" si="0"/>
        <v>1285216.1469999999</v>
      </c>
      <c r="M11" s="73">
        <f t="shared" si="0"/>
        <v>1125989.703</v>
      </c>
      <c r="N11" s="73">
        <f t="shared" si="0"/>
        <v>159226.44400000002</v>
      </c>
    </row>
    <row r="12" spans="1:15" ht="96.75" customHeight="1">
      <c r="A12" s="74">
        <v>2100</v>
      </c>
      <c r="B12" s="75" t="s">
        <v>133</v>
      </c>
      <c r="C12" s="76" t="s">
        <v>134</v>
      </c>
      <c r="D12" s="77" t="s">
        <v>134</v>
      </c>
      <c r="E12" s="78" t="s">
        <v>135</v>
      </c>
      <c r="F12" s="79">
        <f t="shared" ref="F12:N12" si="1">SUM(F14,F19,F23,F28,F31,F34,F37,F40)</f>
        <v>1064337.7003000001</v>
      </c>
      <c r="G12" s="79">
        <f t="shared" si="1"/>
        <v>896437.7</v>
      </c>
      <c r="H12" s="79">
        <f t="shared" si="1"/>
        <v>167900.00030000001</v>
      </c>
      <c r="I12" s="79">
        <f t="shared" si="1"/>
        <v>1095450.6003</v>
      </c>
      <c r="J12" s="79">
        <f t="shared" si="1"/>
        <v>910500.6</v>
      </c>
      <c r="K12" s="79">
        <f t="shared" si="1"/>
        <v>184950.00030000001</v>
      </c>
      <c r="L12" s="79">
        <f t="shared" si="1"/>
        <v>345417.33300000004</v>
      </c>
      <c r="M12" s="79">
        <f t="shared" si="1"/>
        <v>277950.97300000006</v>
      </c>
      <c r="N12" s="79">
        <f t="shared" si="1"/>
        <v>67466.36</v>
      </c>
    </row>
    <row r="13" spans="1:15">
      <c r="A13" s="74"/>
      <c r="B13" s="75"/>
      <c r="C13" s="76"/>
      <c r="D13" s="77"/>
      <c r="E13" s="80" t="s">
        <v>9</v>
      </c>
      <c r="F13" s="79"/>
      <c r="G13" s="81"/>
      <c r="H13" s="82"/>
      <c r="I13" s="79"/>
      <c r="J13" s="81"/>
      <c r="K13" s="82"/>
      <c r="L13" s="79"/>
      <c r="M13" s="81"/>
      <c r="N13" s="82"/>
    </row>
    <row r="14" spans="1:15" ht="98.25" customHeight="1">
      <c r="A14" s="83">
        <v>2110</v>
      </c>
      <c r="B14" s="75" t="s">
        <v>133</v>
      </c>
      <c r="C14" s="84" t="s">
        <v>136</v>
      </c>
      <c r="D14" s="85" t="s">
        <v>134</v>
      </c>
      <c r="E14" s="80" t="s">
        <v>137</v>
      </c>
      <c r="F14" s="86">
        <f>SUM(F16:F18)</f>
        <v>1043932.6003</v>
      </c>
      <c r="G14" s="86">
        <f t="shared" ref="G14:N14" si="2">SUM(G16:G18)</f>
        <v>881532.6</v>
      </c>
      <c r="H14" s="86">
        <f t="shared" si="2"/>
        <v>162400.00030000001</v>
      </c>
      <c r="I14" s="86">
        <f t="shared" si="2"/>
        <v>1072995.5003</v>
      </c>
      <c r="J14" s="86">
        <f t="shared" si="2"/>
        <v>895345.5</v>
      </c>
      <c r="K14" s="86">
        <f t="shared" si="2"/>
        <v>177650.00030000001</v>
      </c>
      <c r="L14" s="86">
        <f t="shared" si="2"/>
        <v>337372.788</v>
      </c>
      <c r="M14" s="86">
        <f t="shared" si="2"/>
        <v>272243.42800000001</v>
      </c>
      <c r="N14" s="86">
        <f t="shared" si="2"/>
        <v>65129.36</v>
      </c>
    </row>
    <row r="15" spans="1:15">
      <c r="A15" s="83"/>
      <c r="B15" s="75"/>
      <c r="C15" s="84"/>
      <c r="D15" s="85"/>
      <c r="E15" s="80" t="s">
        <v>138</v>
      </c>
      <c r="F15" s="86"/>
      <c r="G15" s="87"/>
      <c r="H15" s="88"/>
      <c r="I15" s="86"/>
      <c r="J15" s="87"/>
      <c r="K15" s="88"/>
      <c r="L15" s="86"/>
      <c r="M15" s="87"/>
      <c r="N15" s="88"/>
    </row>
    <row r="16" spans="1:15" ht="78.75" customHeight="1" thickBot="1">
      <c r="A16" s="83">
        <v>2111</v>
      </c>
      <c r="B16" s="75" t="s">
        <v>133</v>
      </c>
      <c r="C16" s="84" t="s">
        <v>136</v>
      </c>
      <c r="D16" s="85" t="s">
        <v>136</v>
      </c>
      <c r="E16" s="80" t="s">
        <v>139</v>
      </c>
      <c r="F16" s="89">
        <f>SUM(G16:H16)</f>
        <v>1043932.6003</v>
      </c>
      <c r="G16" s="90">
        <v>881532.6</v>
      </c>
      <c r="H16" s="91">
        <v>162400.00030000001</v>
      </c>
      <c r="I16" s="89">
        <f>SUM(J16:K16)</f>
        <v>1072995.5003</v>
      </c>
      <c r="J16" s="90">
        <v>895345.5</v>
      </c>
      <c r="K16" s="91">
        <v>177650.00030000001</v>
      </c>
      <c r="L16" s="89">
        <f>SUM(M16:N16)</f>
        <v>337372.788</v>
      </c>
      <c r="M16" s="90">
        <v>272243.42800000001</v>
      </c>
      <c r="N16" s="91">
        <v>65129.36</v>
      </c>
    </row>
    <row r="17" spans="1:14" ht="77.25" customHeight="1" thickBot="1">
      <c r="A17" s="83">
        <v>2112</v>
      </c>
      <c r="B17" s="75" t="s">
        <v>133</v>
      </c>
      <c r="C17" s="84" t="s">
        <v>136</v>
      </c>
      <c r="D17" s="85" t="s">
        <v>140</v>
      </c>
      <c r="E17" s="80" t="s">
        <v>141</v>
      </c>
      <c r="F17" s="89">
        <f>SUM(G17:H17)</f>
        <v>0</v>
      </c>
      <c r="G17" s="90">
        <v>0</v>
      </c>
      <c r="H17" s="91">
        <v>0</v>
      </c>
      <c r="I17" s="89">
        <f>SUM(J17:K17)</f>
        <v>0</v>
      </c>
      <c r="J17" s="90">
        <v>0</v>
      </c>
      <c r="K17" s="91">
        <v>0</v>
      </c>
      <c r="L17" s="89">
        <f>SUM(M17:N17)</f>
        <v>0</v>
      </c>
      <c r="M17" s="90">
        <v>0</v>
      </c>
      <c r="N17" s="91">
        <v>0</v>
      </c>
    </row>
    <row r="18" spans="1:14" ht="24.75" thickBot="1">
      <c r="A18" s="83">
        <v>2113</v>
      </c>
      <c r="B18" s="75" t="s">
        <v>133</v>
      </c>
      <c r="C18" s="84" t="s">
        <v>136</v>
      </c>
      <c r="D18" s="85" t="s">
        <v>142</v>
      </c>
      <c r="E18" s="80" t="s">
        <v>143</v>
      </c>
      <c r="F18" s="89">
        <f>SUM(G18:H18)</f>
        <v>0</v>
      </c>
      <c r="G18" s="90">
        <v>0</v>
      </c>
      <c r="H18" s="91">
        <v>0</v>
      </c>
      <c r="I18" s="89">
        <f>SUM(J18:K18)</f>
        <v>0</v>
      </c>
      <c r="J18" s="90">
        <v>0</v>
      </c>
      <c r="K18" s="91">
        <v>0</v>
      </c>
      <c r="L18" s="89">
        <f>SUM(M18:N18)</f>
        <v>0</v>
      </c>
      <c r="M18" s="90">
        <v>0</v>
      </c>
      <c r="N18" s="91">
        <v>0</v>
      </c>
    </row>
    <row r="19" spans="1:14" ht="24">
      <c r="A19" s="83">
        <v>2120</v>
      </c>
      <c r="B19" s="75" t="s">
        <v>133</v>
      </c>
      <c r="C19" s="84" t="s">
        <v>140</v>
      </c>
      <c r="D19" s="85" t="s">
        <v>134</v>
      </c>
      <c r="E19" s="80" t="s">
        <v>144</v>
      </c>
      <c r="F19" s="86">
        <f>SUM(F21:F22)</f>
        <v>0</v>
      </c>
      <c r="G19" s="86">
        <f t="shared" ref="G19:N19" si="3">SUM(G21:G22)</f>
        <v>0</v>
      </c>
      <c r="H19" s="86">
        <f t="shared" si="3"/>
        <v>0</v>
      </c>
      <c r="I19" s="86">
        <f t="shared" si="3"/>
        <v>0</v>
      </c>
      <c r="J19" s="86">
        <f t="shared" si="3"/>
        <v>0</v>
      </c>
      <c r="K19" s="86">
        <f t="shared" si="3"/>
        <v>0</v>
      </c>
      <c r="L19" s="86">
        <f t="shared" si="3"/>
        <v>0</v>
      </c>
      <c r="M19" s="86">
        <f t="shared" si="3"/>
        <v>0</v>
      </c>
      <c r="N19" s="86">
        <f t="shared" si="3"/>
        <v>0</v>
      </c>
    </row>
    <row r="20" spans="1:14">
      <c r="A20" s="83"/>
      <c r="B20" s="75"/>
      <c r="C20" s="84"/>
      <c r="D20" s="85"/>
      <c r="E20" s="80" t="s">
        <v>138</v>
      </c>
      <c r="F20" s="86"/>
      <c r="G20" s="87"/>
      <c r="H20" s="88"/>
      <c r="I20" s="86"/>
      <c r="J20" s="87"/>
      <c r="K20" s="88"/>
      <c r="L20" s="86"/>
      <c r="M20" s="87"/>
      <c r="N20" s="88"/>
    </row>
    <row r="21" spans="1:14" ht="24.75" thickBot="1">
      <c r="A21" s="83">
        <v>2121</v>
      </c>
      <c r="B21" s="75" t="s">
        <v>133</v>
      </c>
      <c r="C21" s="84" t="s">
        <v>140</v>
      </c>
      <c r="D21" s="85" t="s">
        <v>136</v>
      </c>
      <c r="E21" s="80" t="s">
        <v>145</v>
      </c>
      <c r="F21" s="89">
        <f>SUM(G21:H21)</f>
        <v>0</v>
      </c>
      <c r="G21" s="90">
        <v>0</v>
      </c>
      <c r="H21" s="91">
        <v>0</v>
      </c>
      <c r="I21" s="89">
        <f>SUM(J21:K21)</f>
        <v>0</v>
      </c>
      <c r="J21" s="90">
        <v>0</v>
      </c>
      <c r="K21" s="91">
        <v>0</v>
      </c>
      <c r="L21" s="89">
        <f>SUM(M21:N21)</f>
        <v>0</v>
      </c>
      <c r="M21" s="90">
        <v>0</v>
      </c>
      <c r="N21" s="91">
        <v>0</v>
      </c>
    </row>
    <row r="22" spans="1:14" ht="59.25" customHeight="1" thickBot="1">
      <c r="A22" s="83">
        <v>2122</v>
      </c>
      <c r="B22" s="75" t="s">
        <v>133</v>
      </c>
      <c r="C22" s="84" t="s">
        <v>140</v>
      </c>
      <c r="D22" s="85" t="s">
        <v>140</v>
      </c>
      <c r="E22" s="80" t="s">
        <v>146</v>
      </c>
      <c r="F22" s="89">
        <f>SUM(G22:H22)</f>
        <v>0</v>
      </c>
      <c r="G22" s="90">
        <v>0</v>
      </c>
      <c r="H22" s="91">
        <v>0</v>
      </c>
      <c r="I22" s="89">
        <f>SUM(J22:K22)</f>
        <v>0</v>
      </c>
      <c r="J22" s="90">
        <v>0</v>
      </c>
      <c r="K22" s="91">
        <v>0</v>
      </c>
      <c r="L22" s="89">
        <f>SUM(M22:N22)</f>
        <v>0</v>
      </c>
      <c r="M22" s="90">
        <v>0</v>
      </c>
      <c r="N22" s="91">
        <v>0</v>
      </c>
    </row>
    <row r="23" spans="1:14" ht="24">
      <c r="A23" s="83">
        <v>2130</v>
      </c>
      <c r="B23" s="75" t="s">
        <v>133</v>
      </c>
      <c r="C23" s="84" t="s">
        <v>142</v>
      </c>
      <c r="D23" s="85" t="s">
        <v>134</v>
      </c>
      <c r="E23" s="80" t="s">
        <v>147</v>
      </c>
      <c r="F23" s="86">
        <f>SUM(F25:F27)</f>
        <v>5255.1</v>
      </c>
      <c r="G23" s="86">
        <f t="shared" ref="G23:N23" si="4">SUM(G25:G27)</f>
        <v>5255.1</v>
      </c>
      <c r="H23" s="86">
        <f t="shared" si="4"/>
        <v>0</v>
      </c>
      <c r="I23" s="86">
        <f t="shared" si="4"/>
        <v>5255.1</v>
      </c>
      <c r="J23" s="86">
        <f t="shared" si="4"/>
        <v>5255.1</v>
      </c>
      <c r="K23" s="86">
        <f t="shared" si="4"/>
        <v>0</v>
      </c>
      <c r="L23" s="86">
        <f t="shared" si="4"/>
        <v>1679.1769999999999</v>
      </c>
      <c r="M23" s="86">
        <f t="shared" si="4"/>
        <v>1679.1769999999999</v>
      </c>
      <c r="N23" s="86">
        <f t="shared" si="4"/>
        <v>0</v>
      </c>
    </row>
    <row r="24" spans="1:14">
      <c r="A24" s="83"/>
      <c r="B24" s="75"/>
      <c r="C24" s="84"/>
      <c r="D24" s="85"/>
      <c r="E24" s="80" t="s">
        <v>138</v>
      </c>
      <c r="F24" s="86"/>
      <c r="G24" s="87"/>
      <c r="H24" s="88"/>
      <c r="I24" s="86"/>
      <c r="J24" s="87"/>
      <c r="K24" s="88"/>
      <c r="L24" s="86"/>
      <c r="M24" s="87"/>
      <c r="N24" s="88"/>
    </row>
    <row r="25" spans="1:14" ht="51.75" customHeight="1" thickBot="1">
      <c r="A25" s="83">
        <v>2131</v>
      </c>
      <c r="B25" s="75" t="s">
        <v>133</v>
      </c>
      <c r="C25" s="84" t="s">
        <v>142</v>
      </c>
      <c r="D25" s="85" t="s">
        <v>136</v>
      </c>
      <c r="E25" s="80" t="s">
        <v>148</v>
      </c>
      <c r="F25" s="89">
        <f>SUM(G25:H25)</f>
        <v>0</v>
      </c>
      <c r="G25" s="90">
        <v>0</v>
      </c>
      <c r="H25" s="91">
        <v>0</v>
      </c>
      <c r="I25" s="89">
        <f>SUM(J25:K25)</f>
        <v>0</v>
      </c>
      <c r="J25" s="90">
        <v>0</v>
      </c>
      <c r="K25" s="91">
        <v>0</v>
      </c>
      <c r="L25" s="89">
        <f>SUM(M25:N25)</f>
        <v>0</v>
      </c>
      <c r="M25" s="90">
        <v>0</v>
      </c>
      <c r="N25" s="91">
        <v>0</v>
      </c>
    </row>
    <row r="26" spans="1:14" ht="48.75" thickBot="1">
      <c r="A26" s="83">
        <v>2132</v>
      </c>
      <c r="B26" s="75" t="s">
        <v>133</v>
      </c>
      <c r="C26" s="84">
        <v>3</v>
      </c>
      <c r="D26" s="85">
        <v>2</v>
      </c>
      <c r="E26" s="80" t="s">
        <v>149</v>
      </c>
      <c r="F26" s="89">
        <f>SUM(G26:H26)</f>
        <v>0</v>
      </c>
      <c r="G26" s="90">
        <v>0</v>
      </c>
      <c r="H26" s="91">
        <v>0</v>
      </c>
      <c r="I26" s="89">
        <f>SUM(J26:K26)</f>
        <v>0</v>
      </c>
      <c r="J26" s="90">
        <v>0</v>
      </c>
      <c r="K26" s="91">
        <v>0</v>
      </c>
      <c r="L26" s="89">
        <f>SUM(M26:N26)</f>
        <v>0</v>
      </c>
      <c r="M26" s="90">
        <v>0</v>
      </c>
      <c r="N26" s="91">
        <v>0</v>
      </c>
    </row>
    <row r="27" spans="1:14" ht="24.75" thickBot="1">
      <c r="A27" s="83">
        <v>2133</v>
      </c>
      <c r="B27" s="75" t="s">
        <v>133</v>
      </c>
      <c r="C27" s="84">
        <v>3</v>
      </c>
      <c r="D27" s="85">
        <v>3</v>
      </c>
      <c r="E27" s="80" t="s">
        <v>150</v>
      </c>
      <c r="F27" s="89">
        <f>SUM(G27:H27)</f>
        <v>5255.1</v>
      </c>
      <c r="G27" s="90">
        <v>5255.1</v>
      </c>
      <c r="H27" s="91">
        <v>0</v>
      </c>
      <c r="I27" s="89">
        <f>SUM(J27:K27)</f>
        <v>5255.1</v>
      </c>
      <c r="J27" s="90">
        <v>5255.1</v>
      </c>
      <c r="K27" s="91">
        <v>0</v>
      </c>
      <c r="L27" s="89">
        <f>SUM(M27:N27)</f>
        <v>1679.1769999999999</v>
      </c>
      <c r="M27" s="90">
        <v>1679.1769999999999</v>
      </c>
      <c r="N27" s="91">
        <v>0</v>
      </c>
    </row>
    <row r="28" spans="1:14" ht="36">
      <c r="A28" s="83">
        <v>2140</v>
      </c>
      <c r="B28" s="75" t="s">
        <v>133</v>
      </c>
      <c r="C28" s="84">
        <v>4</v>
      </c>
      <c r="D28" s="85">
        <v>0</v>
      </c>
      <c r="E28" s="80" t="s">
        <v>151</v>
      </c>
      <c r="F28" s="86">
        <f>SUM(F30)</f>
        <v>0</v>
      </c>
      <c r="G28" s="86">
        <f t="shared" ref="G28:N28" si="5">SUM(G30)</f>
        <v>0</v>
      </c>
      <c r="H28" s="86">
        <f t="shared" si="5"/>
        <v>0</v>
      </c>
      <c r="I28" s="86">
        <f t="shared" si="5"/>
        <v>0</v>
      </c>
      <c r="J28" s="86">
        <f t="shared" si="5"/>
        <v>0</v>
      </c>
      <c r="K28" s="86">
        <f t="shared" si="5"/>
        <v>0</v>
      </c>
      <c r="L28" s="86">
        <f t="shared" si="5"/>
        <v>0</v>
      </c>
      <c r="M28" s="86">
        <f t="shared" si="5"/>
        <v>0</v>
      </c>
      <c r="N28" s="86">
        <f t="shared" si="5"/>
        <v>0</v>
      </c>
    </row>
    <row r="29" spans="1:14">
      <c r="A29" s="83"/>
      <c r="B29" s="75"/>
      <c r="C29" s="84"/>
      <c r="D29" s="85"/>
      <c r="E29" s="80" t="s">
        <v>138</v>
      </c>
      <c r="F29" s="92"/>
      <c r="G29" s="92"/>
      <c r="H29" s="92"/>
      <c r="I29" s="92"/>
      <c r="J29" s="92"/>
      <c r="K29" s="92"/>
      <c r="L29" s="92"/>
      <c r="M29" s="92"/>
      <c r="N29" s="92"/>
    </row>
    <row r="30" spans="1:14" ht="36.75" thickBot="1">
      <c r="A30" s="83">
        <v>2141</v>
      </c>
      <c r="B30" s="75" t="s">
        <v>133</v>
      </c>
      <c r="C30" s="84">
        <v>4</v>
      </c>
      <c r="D30" s="85">
        <v>1</v>
      </c>
      <c r="E30" s="80" t="s">
        <v>152</v>
      </c>
      <c r="F30" s="89">
        <f>SUM(G30:H30)</f>
        <v>0</v>
      </c>
      <c r="G30" s="90">
        <v>0</v>
      </c>
      <c r="H30" s="91">
        <v>0</v>
      </c>
      <c r="I30" s="89">
        <f>SUM(J30:K30)</f>
        <v>0</v>
      </c>
      <c r="J30" s="90">
        <v>0</v>
      </c>
      <c r="K30" s="91">
        <v>0</v>
      </c>
      <c r="L30" s="89">
        <f>SUM(M30:N30)</f>
        <v>0</v>
      </c>
      <c r="M30" s="90">
        <v>0</v>
      </c>
      <c r="N30" s="91">
        <v>0</v>
      </c>
    </row>
    <row r="31" spans="1:14" ht="78" customHeight="1">
      <c r="A31" s="83">
        <v>2150</v>
      </c>
      <c r="B31" s="75" t="s">
        <v>133</v>
      </c>
      <c r="C31" s="84">
        <v>5</v>
      </c>
      <c r="D31" s="85">
        <v>0</v>
      </c>
      <c r="E31" s="80" t="s">
        <v>153</v>
      </c>
      <c r="F31" s="86">
        <f>SUM(F33)</f>
        <v>5500</v>
      </c>
      <c r="G31" s="86">
        <f t="shared" ref="G31:N31" si="6">SUM(G33)</f>
        <v>0</v>
      </c>
      <c r="H31" s="86">
        <f t="shared" si="6"/>
        <v>5500</v>
      </c>
      <c r="I31" s="86">
        <f t="shared" si="6"/>
        <v>7300</v>
      </c>
      <c r="J31" s="86">
        <f t="shared" si="6"/>
        <v>0</v>
      </c>
      <c r="K31" s="86">
        <f t="shared" si="6"/>
        <v>7300</v>
      </c>
      <c r="L31" s="86">
        <f t="shared" si="6"/>
        <v>2337</v>
      </c>
      <c r="M31" s="86">
        <f t="shared" si="6"/>
        <v>0</v>
      </c>
      <c r="N31" s="86">
        <f t="shared" si="6"/>
        <v>2337</v>
      </c>
    </row>
    <row r="32" spans="1:14">
      <c r="A32" s="83"/>
      <c r="B32" s="75"/>
      <c r="C32" s="84"/>
      <c r="D32" s="85"/>
      <c r="E32" s="80" t="s">
        <v>138</v>
      </c>
      <c r="F32" s="92"/>
      <c r="G32" s="92"/>
      <c r="H32" s="92"/>
      <c r="I32" s="92"/>
      <c r="J32" s="92"/>
      <c r="K32" s="92"/>
      <c r="L32" s="92"/>
      <c r="M32" s="92"/>
      <c r="N32" s="92"/>
    </row>
    <row r="33" spans="1:14" ht="76.5" customHeight="1" thickBot="1">
      <c r="A33" s="83">
        <v>2151</v>
      </c>
      <c r="B33" s="75" t="s">
        <v>133</v>
      </c>
      <c r="C33" s="84">
        <v>5</v>
      </c>
      <c r="D33" s="85">
        <v>1</v>
      </c>
      <c r="E33" s="80" t="s">
        <v>154</v>
      </c>
      <c r="F33" s="89">
        <f>SUM(G33:H33)</f>
        <v>5500</v>
      </c>
      <c r="G33" s="90">
        <v>0</v>
      </c>
      <c r="H33" s="91">
        <v>5500</v>
      </c>
      <c r="I33" s="89">
        <f>SUM(J33:K33)</f>
        <v>7300</v>
      </c>
      <c r="J33" s="90">
        <v>0</v>
      </c>
      <c r="K33" s="91">
        <v>7300</v>
      </c>
      <c r="L33" s="89">
        <f>SUM(M33:N33)</f>
        <v>2337</v>
      </c>
      <c r="M33" s="90">
        <v>0</v>
      </c>
      <c r="N33" s="91">
        <v>2337</v>
      </c>
    </row>
    <row r="34" spans="1:14" ht="54" customHeight="1">
      <c r="A34" s="83">
        <v>2160</v>
      </c>
      <c r="B34" s="75" t="s">
        <v>133</v>
      </c>
      <c r="C34" s="84">
        <v>6</v>
      </c>
      <c r="D34" s="85">
        <v>0</v>
      </c>
      <c r="E34" s="80" t="s">
        <v>155</v>
      </c>
      <c r="F34" s="86">
        <f>SUM(F36)</f>
        <v>9650</v>
      </c>
      <c r="G34" s="86">
        <f t="shared" ref="G34:N34" si="7">SUM(G36)</f>
        <v>9650</v>
      </c>
      <c r="H34" s="86">
        <f t="shared" si="7"/>
        <v>0</v>
      </c>
      <c r="I34" s="86">
        <f t="shared" si="7"/>
        <v>9900</v>
      </c>
      <c r="J34" s="86">
        <f t="shared" si="7"/>
        <v>9900</v>
      </c>
      <c r="K34" s="86">
        <f t="shared" si="7"/>
        <v>0</v>
      </c>
      <c r="L34" s="86">
        <f t="shared" si="7"/>
        <v>4028.3679999999999</v>
      </c>
      <c r="M34" s="86">
        <f t="shared" si="7"/>
        <v>4028.3679999999999</v>
      </c>
      <c r="N34" s="86">
        <f t="shared" si="7"/>
        <v>0</v>
      </c>
    </row>
    <row r="35" spans="1:14">
      <c r="A35" s="83"/>
      <c r="B35" s="75"/>
      <c r="C35" s="84"/>
      <c r="D35" s="85"/>
      <c r="E35" s="80" t="s">
        <v>138</v>
      </c>
      <c r="F35" s="92"/>
      <c r="G35" s="92"/>
      <c r="H35" s="92"/>
      <c r="I35" s="92"/>
      <c r="J35" s="92"/>
      <c r="K35" s="92"/>
      <c r="L35" s="92"/>
      <c r="M35" s="92"/>
      <c r="N35" s="92"/>
    </row>
    <row r="36" spans="1:14" ht="54.75" customHeight="1" thickBot="1">
      <c r="A36" s="83">
        <v>2161</v>
      </c>
      <c r="B36" s="75" t="s">
        <v>133</v>
      </c>
      <c r="C36" s="84">
        <v>6</v>
      </c>
      <c r="D36" s="85">
        <v>1</v>
      </c>
      <c r="E36" s="80" t="s">
        <v>156</v>
      </c>
      <c r="F36" s="89">
        <f>SUM(G36:H36)</f>
        <v>9650</v>
      </c>
      <c r="G36" s="90">
        <v>9650</v>
      </c>
      <c r="H36" s="91">
        <v>0</v>
      </c>
      <c r="I36" s="89">
        <f>SUM(J36:K36)</f>
        <v>9900</v>
      </c>
      <c r="J36" s="90">
        <v>9900</v>
      </c>
      <c r="K36" s="91">
        <v>0</v>
      </c>
      <c r="L36" s="89">
        <f>SUM(M36:N36)</f>
        <v>4028.3679999999999</v>
      </c>
      <c r="M36" s="90">
        <v>4028.3679999999999</v>
      </c>
      <c r="N36" s="91">
        <v>0</v>
      </c>
    </row>
    <row r="37" spans="1:14" ht="36">
      <c r="A37" s="83">
        <v>2170</v>
      </c>
      <c r="B37" s="75" t="s">
        <v>133</v>
      </c>
      <c r="C37" s="84">
        <v>7</v>
      </c>
      <c r="D37" s="85">
        <v>0</v>
      </c>
      <c r="E37" s="80" t="s">
        <v>157</v>
      </c>
      <c r="F37" s="86">
        <f>SUM(F39)</f>
        <v>0</v>
      </c>
      <c r="G37" s="86">
        <f t="shared" ref="G37:N37" si="8">SUM(G39)</f>
        <v>0</v>
      </c>
      <c r="H37" s="86">
        <f t="shared" si="8"/>
        <v>0</v>
      </c>
      <c r="I37" s="86">
        <f t="shared" si="8"/>
        <v>0</v>
      </c>
      <c r="J37" s="86">
        <f t="shared" si="8"/>
        <v>0</v>
      </c>
      <c r="K37" s="86">
        <f t="shared" si="8"/>
        <v>0</v>
      </c>
      <c r="L37" s="86">
        <f t="shared" si="8"/>
        <v>0</v>
      </c>
      <c r="M37" s="86">
        <f t="shared" si="8"/>
        <v>0</v>
      </c>
      <c r="N37" s="86">
        <f t="shared" si="8"/>
        <v>0</v>
      </c>
    </row>
    <row r="38" spans="1:14">
      <c r="A38" s="83"/>
      <c r="B38" s="75"/>
      <c r="C38" s="84"/>
      <c r="D38" s="85"/>
      <c r="E38" s="80" t="s">
        <v>138</v>
      </c>
      <c r="F38" s="92"/>
      <c r="G38" s="92"/>
      <c r="H38" s="92"/>
      <c r="I38" s="92"/>
      <c r="J38" s="92"/>
      <c r="K38" s="92"/>
      <c r="L38" s="92"/>
      <c r="M38" s="92"/>
      <c r="N38" s="92"/>
    </row>
    <row r="39" spans="1:14" ht="36.75" thickBot="1">
      <c r="A39" s="83">
        <v>2171</v>
      </c>
      <c r="B39" s="75" t="s">
        <v>133</v>
      </c>
      <c r="C39" s="84">
        <v>7</v>
      </c>
      <c r="D39" s="85">
        <v>1</v>
      </c>
      <c r="E39" s="80" t="s">
        <v>157</v>
      </c>
      <c r="F39" s="89">
        <f>SUM(G39:H39)</f>
        <v>0</v>
      </c>
      <c r="G39" s="90">
        <v>0</v>
      </c>
      <c r="H39" s="91">
        <v>0</v>
      </c>
      <c r="I39" s="89">
        <f>SUM(J39:K39)</f>
        <v>0</v>
      </c>
      <c r="J39" s="90">
        <v>0</v>
      </c>
      <c r="K39" s="91">
        <v>0</v>
      </c>
      <c r="L39" s="89">
        <f>SUM(M39:N39)</f>
        <v>0</v>
      </c>
      <c r="M39" s="90">
        <v>0</v>
      </c>
      <c r="N39" s="91">
        <v>0</v>
      </c>
    </row>
    <row r="40" spans="1:14" ht="78" customHeight="1">
      <c r="A40" s="83">
        <v>2180</v>
      </c>
      <c r="B40" s="75" t="s">
        <v>133</v>
      </c>
      <c r="C40" s="84">
        <v>8</v>
      </c>
      <c r="D40" s="85">
        <v>0</v>
      </c>
      <c r="E40" s="80" t="s">
        <v>158</v>
      </c>
      <c r="F40" s="86">
        <f>SUM(F42)</f>
        <v>0</v>
      </c>
      <c r="G40" s="86">
        <f t="shared" ref="G40:N40" si="9">SUM(G42)</f>
        <v>0</v>
      </c>
      <c r="H40" s="86">
        <f t="shared" si="9"/>
        <v>0</v>
      </c>
      <c r="I40" s="86">
        <f t="shared" si="9"/>
        <v>0</v>
      </c>
      <c r="J40" s="86">
        <f t="shared" si="9"/>
        <v>0</v>
      </c>
      <c r="K40" s="86">
        <f t="shared" si="9"/>
        <v>0</v>
      </c>
      <c r="L40" s="86">
        <f t="shared" si="9"/>
        <v>0</v>
      </c>
      <c r="M40" s="86">
        <f t="shared" si="9"/>
        <v>0</v>
      </c>
      <c r="N40" s="86">
        <f t="shared" si="9"/>
        <v>0</v>
      </c>
    </row>
    <row r="41" spans="1:14">
      <c r="A41" s="83"/>
      <c r="B41" s="75"/>
      <c r="C41" s="84"/>
      <c r="D41" s="85"/>
      <c r="E41" s="80" t="s">
        <v>138</v>
      </c>
      <c r="F41" s="86"/>
      <c r="G41" s="87"/>
      <c r="H41" s="88"/>
      <c r="I41" s="86"/>
      <c r="J41" s="87"/>
      <c r="K41" s="88"/>
      <c r="L41" s="86"/>
      <c r="M41" s="87"/>
      <c r="N41" s="88"/>
    </row>
    <row r="42" spans="1:14" ht="76.5" customHeight="1">
      <c r="A42" s="83">
        <v>2181</v>
      </c>
      <c r="B42" s="75" t="s">
        <v>133</v>
      </c>
      <c r="C42" s="84">
        <v>8</v>
      </c>
      <c r="D42" s="85">
        <v>1</v>
      </c>
      <c r="E42" s="80" t="s">
        <v>158</v>
      </c>
      <c r="F42" s="86">
        <f>SUM(F44:F45)</f>
        <v>0</v>
      </c>
      <c r="G42" s="86">
        <f t="shared" ref="G42:N42" si="10">SUM(G44:G45)</f>
        <v>0</v>
      </c>
      <c r="H42" s="86">
        <f t="shared" si="10"/>
        <v>0</v>
      </c>
      <c r="I42" s="86">
        <f t="shared" si="10"/>
        <v>0</v>
      </c>
      <c r="J42" s="86">
        <f t="shared" si="10"/>
        <v>0</v>
      </c>
      <c r="K42" s="86">
        <f t="shared" si="10"/>
        <v>0</v>
      </c>
      <c r="L42" s="86">
        <f t="shared" si="10"/>
        <v>0</v>
      </c>
      <c r="M42" s="86">
        <f t="shared" si="10"/>
        <v>0</v>
      </c>
      <c r="N42" s="86">
        <f t="shared" si="10"/>
        <v>0</v>
      </c>
    </row>
    <row r="43" spans="1:14">
      <c r="A43" s="83"/>
      <c r="B43" s="75"/>
      <c r="C43" s="84"/>
      <c r="D43" s="85"/>
      <c r="E43" s="93" t="s">
        <v>138</v>
      </c>
      <c r="F43" s="86"/>
      <c r="G43" s="87"/>
      <c r="H43" s="88"/>
      <c r="I43" s="86"/>
      <c r="J43" s="87"/>
      <c r="K43" s="88"/>
      <c r="L43" s="86"/>
      <c r="M43" s="87"/>
      <c r="N43" s="88"/>
    </row>
    <row r="44" spans="1:14" ht="29.25" customHeight="1" thickBot="1">
      <c r="A44" s="83">
        <v>2182</v>
      </c>
      <c r="B44" s="75" t="s">
        <v>133</v>
      </c>
      <c r="C44" s="84">
        <v>8</v>
      </c>
      <c r="D44" s="85">
        <v>1</v>
      </c>
      <c r="E44" s="93" t="s">
        <v>159</v>
      </c>
      <c r="F44" s="89">
        <f>SUM(G44:H44)</f>
        <v>0</v>
      </c>
      <c r="G44" s="90">
        <v>0</v>
      </c>
      <c r="H44" s="91">
        <v>0</v>
      </c>
      <c r="I44" s="89">
        <f>SUM(J44:K44)</f>
        <v>0</v>
      </c>
      <c r="J44" s="90"/>
      <c r="K44" s="91"/>
      <c r="L44" s="89">
        <f>SUM(M44:N44)</f>
        <v>0</v>
      </c>
      <c r="M44" s="90"/>
      <c r="N44" s="91"/>
    </row>
    <row r="45" spans="1:14" ht="36.75" thickBot="1">
      <c r="A45" s="83">
        <v>2183</v>
      </c>
      <c r="B45" s="75" t="s">
        <v>133</v>
      </c>
      <c r="C45" s="84">
        <v>8</v>
      </c>
      <c r="D45" s="85">
        <v>1</v>
      </c>
      <c r="E45" s="93" t="s">
        <v>160</v>
      </c>
      <c r="F45" s="89">
        <f>SUM(G45:H45)</f>
        <v>0</v>
      </c>
      <c r="G45" s="90">
        <v>0</v>
      </c>
      <c r="H45" s="91">
        <v>0</v>
      </c>
      <c r="I45" s="89">
        <f>SUM(J45:K45)</f>
        <v>0</v>
      </c>
      <c r="J45" s="90">
        <v>0</v>
      </c>
      <c r="K45" s="91">
        <v>0</v>
      </c>
      <c r="L45" s="89">
        <f>SUM(M45:N45)</f>
        <v>0</v>
      </c>
      <c r="M45" s="90">
        <v>0</v>
      </c>
      <c r="N45" s="91">
        <v>0</v>
      </c>
    </row>
    <row r="46" spans="1:14">
      <c r="A46" s="83">
        <v>2185</v>
      </c>
      <c r="B46" s="75" t="s">
        <v>133</v>
      </c>
      <c r="C46" s="84">
        <v>8</v>
      </c>
      <c r="D46" s="85">
        <v>1</v>
      </c>
      <c r="E46" s="93"/>
      <c r="F46" s="86"/>
      <c r="G46" s="87"/>
      <c r="H46" s="88"/>
      <c r="I46" s="86"/>
      <c r="J46" s="87"/>
      <c r="K46" s="88"/>
      <c r="L46" s="86"/>
      <c r="M46" s="87"/>
      <c r="N46" s="88"/>
    </row>
    <row r="47" spans="1:14" ht="43.5" customHeight="1">
      <c r="A47" s="83">
        <v>2200</v>
      </c>
      <c r="B47" s="75" t="s">
        <v>161</v>
      </c>
      <c r="C47" s="84">
        <v>0</v>
      </c>
      <c r="D47" s="85">
        <v>0</v>
      </c>
      <c r="E47" s="78" t="s">
        <v>162</v>
      </c>
      <c r="F47" s="86">
        <f>SUM(F49,F52,F55,F58,F61)</f>
        <v>1100.4000000000001</v>
      </c>
      <c r="G47" s="86">
        <f t="shared" ref="G47:N47" si="11">SUM(G49,G52,G55,G58,G61)</f>
        <v>1100.4000000000001</v>
      </c>
      <c r="H47" s="86">
        <f t="shared" si="11"/>
        <v>0</v>
      </c>
      <c r="I47" s="86">
        <f t="shared" si="11"/>
        <v>1100.4000000000001</v>
      </c>
      <c r="J47" s="86">
        <f t="shared" si="11"/>
        <v>1100.4000000000001</v>
      </c>
      <c r="K47" s="86">
        <f t="shared" si="11"/>
        <v>0</v>
      </c>
      <c r="L47" s="86">
        <f t="shared" si="11"/>
        <v>0</v>
      </c>
      <c r="M47" s="86">
        <f t="shared" si="11"/>
        <v>0</v>
      </c>
      <c r="N47" s="86">
        <f t="shared" si="11"/>
        <v>0</v>
      </c>
    </row>
    <row r="48" spans="1:14">
      <c r="A48" s="74"/>
      <c r="B48" s="75"/>
      <c r="C48" s="76"/>
      <c r="D48" s="77"/>
      <c r="E48" s="80" t="s">
        <v>9</v>
      </c>
      <c r="F48" s="79"/>
      <c r="G48" s="81"/>
      <c r="H48" s="82"/>
      <c r="I48" s="79"/>
      <c r="J48" s="81"/>
      <c r="K48" s="82"/>
      <c r="L48" s="79"/>
      <c r="M48" s="81"/>
      <c r="N48" s="82"/>
    </row>
    <row r="49" spans="1:14" ht="24">
      <c r="A49" s="83">
        <v>2210</v>
      </c>
      <c r="B49" s="75" t="s">
        <v>161</v>
      </c>
      <c r="C49" s="84">
        <v>1</v>
      </c>
      <c r="D49" s="85">
        <v>0</v>
      </c>
      <c r="E49" s="80" t="s">
        <v>163</v>
      </c>
      <c r="F49" s="86">
        <f>SUM(F51)</f>
        <v>0</v>
      </c>
      <c r="G49" s="86">
        <f t="shared" ref="G49:N49" si="12">SUM(G51)</f>
        <v>0</v>
      </c>
      <c r="H49" s="86">
        <f t="shared" si="12"/>
        <v>0</v>
      </c>
      <c r="I49" s="86">
        <f t="shared" si="12"/>
        <v>0</v>
      </c>
      <c r="J49" s="86">
        <f t="shared" si="12"/>
        <v>0</v>
      </c>
      <c r="K49" s="86">
        <f t="shared" si="12"/>
        <v>0</v>
      </c>
      <c r="L49" s="86">
        <f t="shared" si="12"/>
        <v>0</v>
      </c>
      <c r="M49" s="86">
        <f t="shared" si="12"/>
        <v>0</v>
      </c>
      <c r="N49" s="86">
        <f t="shared" si="12"/>
        <v>0</v>
      </c>
    </row>
    <row r="50" spans="1:14">
      <c r="A50" s="83"/>
      <c r="B50" s="75"/>
      <c r="C50" s="84"/>
      <c r="D50" s="85"/>
      <c r="E50" s="80" t="s">
        <v>138</v>
      </c>
      <c r="F50" s="92"/>
      <c r="G50" s="92"/>
      <c r="H50" s="92"/>
      <c r="I50" s="92"/>
      <c r="J50" s="92"/>
      <c r="K50" s="92"/>
      <c r="L50" s="92"/>
      <c r="M50" s="92"/>
      <c r="N50" s="92"/>
    </row>
    <row r="51" spans="1:14" ht="24.75" thickBot="1">
      <c r="A51" s="83">
        <v>2211</v>
      </c>
      <c r="B51" s="75" t="s">
        <v>161</v>
      </c>
      <c r="C51" s="84">
        <v>1</v>
      </c>
      <c r="D51" s="85">
        <v>1</v>
      </c>
      <c r="E51" s="80" t="s">
        <v>164</v>
      </c>
      <c r="F51" s="89">
        <f>SUM(G51:H51)</f>
        <v>0</v>
      </c>
      <c r="G51" s="90">
        <v>0</v>
      </c>
      <c r="H51" s="91">
        <v>0</v>
      </c>
      <c r="I51" s="89">
        <f>SUM(J51:K51)</f>
        <v>0</v>
      </c>
      <c r="J51" s="90">
        <v>0</v>
      </c>
      <c r="K51" s="91">
        <v>0</v>
      </c>
      <c r="L51" s="89">
        <f>SUM(M51:N51)</f>
        <v>0</v>
      </c>
      <c r="M51" s="90">
        <v>0</v>
      </c>
      <c r="N51" s="91">
        <v>0</v>
      </c>
    </row>
    <row r="52" spans="1:14" ht="24">
      <c r="A52" s="83">
        <v>2220</v>
      </c>
      <c r="B52" s="75" t="s">
        <v>161</v>
      </c>
      <c r="C52" s="84">
        <v>2</v>
      </c>
      <c r="D52" s="85">
        <v>0</v>
      </c>
      <c r="E52" s="80" t="s">
        <v>165</v>
      </c>
      <c r="F52" s="86">
        <f>SUM(F54)</f>
        <v>0</v>
      </c>
      <c r="G52" s="86">
        <f t="shared" ref="G52:N52" si="13">SUM(G54)</f>
        <v>0</v>
      </c>
      <c r="H52" s="86">
        <f t="shared" si="13"/>
        <v>0</v>
      </c>
      <c r="I52" s="86">
        <f t="shared" si="13"/>
        <v>0</v>
      </c>
      <c r="J52" s="86">
        <f t="shared" si="13"/>
        <v>0</v>
      </c>
      <c r="K52" s="86">
        <f t="shared" si="13"/>
        <v>0</v>
      </c>
      <c r="L52" s="86">
        <f t="shared" si="13"/>
        <v>0</v>
      </c>
      <c r="M52" s="86">
        <f t="shared" si="13"/>
        <v>0</v>
      </c>
      <c r="N52" s="86">
        <f t="shared" si="13"/>
        <v>0</v>
      </c>
    </row>
    <row r="53" spans="1:14">
      <c r="A53" s="83"/>
      <c r="B53" s="75"/>
      <c r="C53" s="84"/>
      <c r="D53" s="85"/>
      <c r="E53" s="80" t="s">
        <v>138</v>
      </c>
      <c r="F53" s="92"/>
      <c r="G53" s="92"/>
      <c r="H53" s="92"/>
      <c r="I53" s="92"/>
      <c r="J53" s="92"/>
      <c r="K53" s="92"/>
      <c r="L53" s="92"/>
      <c r="M53" s="92"/>
      <c r="N53" s="92"/>
    </row>
    <row r="54" spans="1:14" ht="24.75" thickBot="1">
      <c r="A54" s="83">
        <v>2221</v>
      </c>
      <c r="B54" s="75" t="s">
        <v>161</v>
      </c>
      <c r="C54" s="84">
        <v>2</v>
      </c>
      <c r="D54" s="85">
        <v>1</v>
      </c>
      <c r="E54" s="80" t="s">
        <v>166</v>
      </c>
      <c r="F54" s="89">
        <f>SUM(G54:H54)</f>
        <v>0</v>
      </c>
      <c r="G54" s="90">
        <v>0</v>
      </c>
      <c r="H54" s="91">
        <v>0</v>
      </c>
      <c r="I54" s="89">
        <f>SUM(J54:K54)</f>
        <v>0</v>
      </c>
      <c r="J54" s="90">
        <v>0</v>
      </c>
      <c r="K54" s="91">
        <v>0</v>
      </c>
      <c r="L54" s="89">
        <f>SUM(M54:N54)</f>
        <v>0</v>
      </c>
      <c r="M54" s="90">
        <v>0</v>
      </c>
      <c r="N54" s="91">
        <v>0</v>
      </c>
    </row>
    <row r="55" spans="1:14" ht="24">
      <c r="A55" s="83">
        <v>2230</v>
      </c>
      <c r="B55" s="75" t="s">
        <v>161</v>
      </c>
      <c r="C55" s="84">
        <v>3</v>
      </c>
      <c r="D55" s="85">
        <v>0</v>
      </c>
      <c r="E55" s="80" t="s">
        <v>167</v>
      </c>
      <c r="F55" s="86">
        <f>SUM(F57)</f>
        <v>0</v>
      </c>
      <c r="G55" s="86">
        <f t="shared" ref="G55:N55" si="14">SUM(G57)</f>
        <v>0</v>
      </c>
      <c r="H55" s="86">
        <f t="shared" si="14"/>
        <v>0</v>
      </c>
      <c r="I55" s="86">
        <f t="shared" si="14"/>
        <v>0</v>
      </c>
      <c r="J55" s="86">
        <f t="shared" si="14"/>
        <v>0</v>
      </c>
      <c r="K55" s="86">
        <f t="shared" si="14"/>
        <v>0</v>
      </c>
      <c r="L55" s="86">
        <f t="shared" si="14"/>
        <v>0</v>
      </c>
      <c r="M55" s="86">
        <f t="shared" si="14"/>
        <v>0</v>
      </c>
      <c r="N55" s="86">
        <f t="shared" si="14"/>
        <v>0</v>
      </c>
    </row>
    <row r="56" spans="1:14">
      <c r="A56" s="83"/>
      <c r="B56" s="75"/>
      <c r="C56" s="84"/>
      <c r="D56" s="85"/>
      <c r="E56" s="80" t="s">
        <v>138</v>
      </c>
      <c r="F56" s="92"/>
      <c r="G56" s="92"/>
      <c r="H56" s="92"/>
      <c r="I56" s="92"/>
      <c r="J56" s="92"/>
      <c r="K56" s="92"/>
      <c r="L56" s="92"/>
      <c r="M56" s="92"/>
      <c r="N56" s="92"/>
    </row>
    <row r="57" spans="1:14" ht="24.75" thickBot="1">
      <c r="A57" s="83">
        <v>2231</v>
      </c>
      <c r="B57" s="75" t="s">
        <v>161</v>
      </c>
      <c r="C57" s="84">
        <v>3</v>
      </c>
      <c r="D57" s="85">
        <v>1</v>
      </c>
      <c r="E57" s="80" t="s">
        <v>168</v>
      </c>
      <c r="F57" s="89">
        <f>SUM(G57:H57)</f>
        <v>0</v>
      </c>
      <c r="G57" s="90">
        <v>0</v>
      </c>
      <c r="H57" s="91">
        <v>0</v>
      </c>
      <c r="I57" s="89">
        <f>SUM(J57:K57)</f>
        <v>0</v>
      </c>
      <c r="J57" s="90">
        <v>0</v>
      </c>
      <c r="K57" s="91">
        <v>0</v>
      </c>
      <c r="L57" s="89">
        <f>SUM(M57:N57)</f>
        <v>0</v>
      </c>
      <c r="M57" s="90">
        <v>0</v>
      </c>
      <c r="N57" s="91">
        <v>0</v>
      </c>
    </row>
    <row r="58" spans="1:14" ht="60">
      <c r="A58" s="83">
        <v>2240</v>
      </c>
      <c r="B58" s="75" t="s">
        <v>161</v>
      </c>
      <c r="C58" s="84">
        <v>4</v>
      </c>
      <c r="D58" s="85">
        <v>0</v>
      </c>
      <c r="E58" s="80" t="s">
        <v>169</v>
      </c>
      <c r="F58" s="86">
        <f>SUM(F60)</f>
        <v>0</v>
      </c>
      <c r="G58" s="86">
        <f t="shared" ref="G58:N58" si="15">SUM(G60)</f>
        <v>0</v>
      </c>
      <c r="H58" s="86">
        <f t="shared" si="15"/>
        <v>0</v>
      </c>
      <c r="I58" s="86">
        <f t="shared" si="15"/>
        <v>0</v>
      </c>
      <c r="J58" s="86">
        <f t="shared" si="15"/>
        <v>0</v>
      </c>
      <c r="K58" s="86">
        <f t="shared" si="15"/>
        <v>0</v>
      </c>
      <c r="L58" s="86">
        <f t="shared" si="15"/>
        <v>0</v>
      </c>
      <c r="M58" s="86">
        <f t="shared" si="15"/>
        <v>0</v>
      </c>
      <c r="N58" s="86">
        <f t="shared" si="15"/>
        <v>0</v>
      </c>
    </row>
    <row r="59" spans="1:14">
      <c r="A59" s="83"/>
      <c r="B59" s="84"/>
      <c r="C59" s="84"/>
      <c r="D59" s="85"/>
      <c r="E59" s="80" t="s">
        <v>138</v>
      </c>
      <c r="F59" s="92"/>
      <c r="G59" s="92"/>
      <c r="H59" s="92"/>
      <c r="I59" s="92"/>
      <c r="J59" s="92"/>
      <c r="K59" s="92"/>
      <c r="L59" s="92"/>
      <c r="M59" s="92"/>
      <c r="N59" s="92"/>
    </row>
    <row r="60" spans="1:14" ht="60.75" thickBot="1">
      <c r="A60" s="83">
        <v>2241</v>
      </c>
      <c r="B60" s="75" t="s">
        <v>161</v>
      </c>
      <c r="C60" s="84">
        <v>4</v>
      </c>
      <c r="D60" s="85">
        <v>1</v>
      </c>
      <c r="E60" s="80" t="s">
        <v>169</v>
      </c>
      <c r="F60" s="89">
        <f>SUM(G60:H60)</f>
        <v>0</v>
      </c>
      <c r="G60" s="90">
        <v>0</v>
      </c>
      <c r="H60" s="91">
        <v>0</v>
      </c>
      <c r="I60" s="89">
        <f>SUM(J60:K60)</f>
        <v>0</v>
      </c>
      <c r="J60" s="90">
        <v>0</v>
      </c>
      <c r="K60" s="91">
        <v>0</v>
      </c>
      <c r="L60" s="89">
        <f>SUM(M60:N60)</f>
        <v>0</v>
      </c>
      <c r="M60" s="90">
        <v>0</v>
      </c>
      <c r="N60" s="91">
        <v>0</v>
      </c>
    </row>
    <row r="61" spans="1:14" ht="24">
      <c r="A61" s="83">
        <v>2250</v>
      </c>
      <c r="B61" s="75" t="s">
        <v>161</v>
      </c>
      <c r="C61" s="84">
        <v>5</v>
      </c>
      <c r="D61" s="85">
        <v>0</v>
      </c>
      <c r="E61" s="80" t="s">
        <v>170</v>
      </c>
      <c r="F61" s="86">
        <f>SUM(F63)</f>
        <v>1100.4000000000001</v>
      </c>
      <c r="G61" s="86">
        <f t="shared" ref="G61:N61" si="16">SUM(G63)</f>
        <v>1100.4000000000001</v>
      </c>
      <c r="H61" s="86">
        <f t="shared" si="16"/>
        <v>0</v>
      </c>
      <c r="I61" s="86">
        <f t="shared" si="16"/>
        <v>1100.4000000000001</v>
      </c>
      <c r="J61" s="86">
        <f t="shared" si="16"/>
        <v>1100.4000000000001</v>
      </c>
      <c r="K61" s="86">
        <f t="shared" si="16"/>
        <v>0</v>
      </c>
      <c r="L61" s="86">
        <f t="shared" si="16"/>
        <v>0</v>
      </c>
      <c r="M61" s="86">
        <f t="shared" si="16"/>
        <v>0</v>
      </c>
      <c r="N61" s="86">
        <f t="shared" si="16"/>
        <v>0</v>
      </c>
    </row>
    <row r="62" spans="1:14">
      <c r="A62" s="83"/>
      <c r="B62" s="75"/>
      <c r="C62" s="84"/>
      <c r="D62" s="85"/>
      <c r="E62" s="80" t="s">
        <v>138</v>
      </c>
      <c r="F62" s="92"/>
      <c r="G62" s="92"/>
      <c r="H62" s="92"/>
      <c r="I62" s="92"/>
      <c r="J62" s="92"/>
      <c r="K62" s="92"/>
      <c r="L62" s="92"/>
      <c r="M62" s="92"/>
      <c r="N62" s="92"/>
    </row>
    <row r="63" spans="1:14" ht="24.75" thickBot="1">
      <c r="A63" s="83">
        <v>2251</v>
      </c>
      <c r="B63" s="84" t="s">
        <v>161</v>
      </c>
      <c r="C63" s="84">
        <v>5</v>
      </c>
      <c r="D63" s="85">
        <v>1</v>
      </c>
      <c r="E63" s="80" t="s">
        <v>170</v>
      </c>
      <c r="F63" s="89">
        <f>SUM(G63:H63)</f>
        <v>1100.4000000000001</v>
      </c>
      <c r="G63" s="90">
        <v>1100.4000000000001</v>
      </c>
      <c r="H63" s="91">
        <v>0</v>
      </c>
      <c r="I63" s="89">
        <f>SUM(J63:K63)</f>
        <v>1100.4000000000001</v>
      </c>
      <c r="J63" s="90">
        <v>1100.4000000000001</v>
      </c>
      <c r="K63" s="91">
        <v>0</v>
      </c>
      <c r="L63" s="89">
        <f>SUM(M63:N63)</f>
        <v>0</v>
      </c>
      <c r="M63" s="90">
        <v>0</v>
      </c>
      <c r="N63" s="91">
        <v>0</v>
      </c>
    </row>
    <row r="64" spans="1:14" ht="88.5" customHeight="1">
      <c r="A64" s="83">
        <v>2300</v>
      </c>
      <c r="B64" s="94" t="s">
        <v>171</v>
      </c>
      <c r="C64" s="84">
        <v>0</v>
      </c>
      <c r="D64" s="85">
        <v>0</v>
      </c>
      <c r="E64" s="80" t="s">
        <v>172</v>
      </c>
      <c r="F64" s="86">
        <f>SUM(F66,F71,F74,F78,F81,F84,F87)</f>
        <v>0</v>
      </c>
      <c r="G64" s="86">
        <f t="shared" ref="G64:N64" si="17">SUM(G66,G71,G74,G78,G81,G84,G87)</f>
        <v>0</v>
      </c>
      <c r="H64" s="86">
        <f t="shared" si="17"/>
        <v>0</v>
      </c>
      <c r="I64" s="86">
        <f t="shared" si="17"/>
        <v>0</v>
      </c>
      <c r="J64" s="86">
        <f t="shared" si="17"/>
        <v>0</v>
      </c>
      <c r="K64" s="86">
        <f t="shared" si="17"/>
        <v>0</v>
      </c>
      <c r="L64" s="86">
        <f t="shared" si="17"/>
        <v>0</v>
      </c>
      <c r="M64" s="86">
        <f t="shared" si="17"/>
        <v>0</v>
      </c>
      <c r="N64" s="86">
        <f t="shared" si="17"/>
        <v>0</v>
      </c>
    </row>
    <row r="65" spans="1:14">
      <c r="A65" s="74"/>
      <c r="B65" s="75"/>
      <c r="C65" s="76"/>
      <c r="D65" s="77"/>
      <c r="E65" s="80" t="s">
        <v>9</v>
      </c>
      <c r="F65" s="79"/>
      <c r="G65" s="81"/>
      <c r="H65" s="82"/>
      <c r="I65" s="79"/>
      <c r="J65" s="81"/>
      <c r="K65" s="82"/>
      <c r="L65" s="79"/>
      <c r="M65" s="81"/>
      <c r="N65" s="82"/>
    </row>
    <row r="66" spans="1:14" ht="24">
      <c r="A66" s="83">
        <v>2310</v>
      </c>
      <c r="B66" s="94" t="s">
        <v>171</v>
      </c>
      <c r="C66" s="84">
        <v>1</v>
      </c>
      <c r="D66" s="85">
        <v>0</v>
      </c>
      <c r="E66" s="80" t="s">
        <v>173</v>
      </c>
      <c r="F66" s="86">
        <f>SUM(F68:F70)</f>
        <v>0</v>
      </c>
      <c r="G66" s="86">
        <f t="shared" ref="G66:N66" si="18">SUM(G68:G70)</f>
        <v>0</v>
      </c>
      <c r="H66" s="86">
        <f t="shared" si="18"/>
        <v>0</v>
      </c>
      <c r="I66" s="86">
        <f t="shared" si="18"/>
        <v>0</v>
      </c>
      <c r="J66" s="86">
        <f t="shared" si="18"/>
        <v>0</v>
      </c>
      <c r="K66" s="86">
        <f t="shared" si="18"/>
        <v>0</v>
      </c>
      <c r="L66" s="86">
        <f t="shared" si="18"/>
        <v>0</v>
      </c>
      <c r="M66" s="86">
        <f t="shared" si="18"/>
        <v>0</v>
      </c>
      <c r="N66" s="86">
        <f t="shared" si="18"/>
        <v>0</v>
      </c>
    </row>
    <row r="67" spans="1:14">
      <c r="A67" s="83"/>
      <c r="B67" s="75"/>
      <c r="C67" s="84"/>
      <c r="D67" s="85"/>
      <c r="E67" s="80" t="s">
        <v>138</v>
      </c>
      <c r="F67" s="86"/>
      <c r="G67" s="87"/>
      <c r="H67" s="88"/>
      <c r="I67" s="86"/>
      <c r="J67" s="87"/>
      <c r="K67" s="88"/>
      <c r="L67" s="86"/>
      <c r="M67" s="87"/>
      <c r="N67" s="88"/>
    </row>
    <row r="68" spans="1:14" ht="15.75" thickBot="1">
      <c r="A68" s="83">
        <v>2311</v>
      </c>
      <c r="B68" s="94" t="s">
        <v>171</v>
      </c>
      <c r="C68" s="84">
        <v>1</v>
      </c>
      <c r="D68" s="85">
        <v>1</v>
      </c>
      <c r="E68" s="80" t="s">
        <v>174</v>
      </c>
      <c r="F68" s="89">
        <f>SUM(G68:H68)</f>
        <v>0</v>
      </c>
      <c r="G68" s="90">
        <v>0</v>
      </c>
      <c r="H68" s="91">
        <v>0</v>
      </c>
      <c r="I68" s="89">
        <f>SUM(J68:K68)</f>
        <v>0</v>
      </c>
      <c r="J68" s="90">
        <v>0</v>
      </c>
      <c r="K68" s="91">
        <v>0</v>
      </c>
      <c r="L68" s="89">
        <f>SUM(M68:N68)</f>
        <v>0</v>
      </c>
      <c r="M68" s="90">
        <v>0</v>
      </c>
      <c r="N68" s="91">
        <v>0</v>
      </c>
    </row>
    <row r="69" spans="1:14" ht="24.75" thickBot="1">
      <c r="A69" s="83">
        <v>2312</v>
      </c>
      <c r="B69" s="94" t="s">
        <v>171</v>
      </c>
      <c r="C69" s="84">
        <v>1</v>
      </c>
      <c r="D69" s="85">
        <v>2</v>
      </c>
      <c r="E69" s="80" t="s">
        <v>175</v>
      </c>
      <c r="F69" s="89">
        <f>SUM(G69:H69)</f>
        <v>0</v>
      </c>
      <c r="G69" s="90">
        <v>0</v>
      </c>
      <c r="H69" s="91">
        <v>0</v>
      </c>
      <c r="I69" s="89">
        <f>SUM(J69:K69)</f>
        <v>0</v>
      </c>
      <c r="J69" s="90">
        <v>0</v>
      </c>
      <c r="K69" s="91">
        <v>0</v>
      </c>
      <c r="L69" s="89">
        <f>SUM(M69:N69)</f>
        <v>0</v>
      </c>
      <c r="M69" s="90">
        <v>0</v>
      </c>
      <c r="N69" s="91">
        <v>0</v>
      </c>
    </row>
    <row r="70" spans="1:14" ht="24.75" thickBot="1">
      <c r="A70" s="83">
        <v>2313</v>
      </c>
      <c r="B70" s="94" t="s">
        <v>171</v>
      </c>
      <c r="C70" s="84">
        <v>1</v>
      </c>
      <c r="D70" s="85">
        <v>3</v>
      </c>
      <c r="E70" s="80" t="s">
        <v>176</v>
      </c>
      <c r="F70" s="89">
        <f>SUM(G70:H70)</f>
        <v>0</v>
      </c>
      <c r="G70" s="90">
        <v>0</v>
      </c>
      <c r="H70" s="91">
        <v>0</v>
      </c>
      <c r="I70" s="89">
        <f>SUM(J70:K70)</f>
        <v>0</v>
      </c>
      <c r="J70" s="90">
        <v>0</v>
      </c>
      <c r="K70" s="91">
        <v>0</v>
      </c>
      <c r="L70" s="89">
        <f>SUM(M70:N70)</f>
        <v>0</v>
      </c>
      <c r="M70" s="90">
        <v>0</v>
      </c>
      <c r="N70" s="91">
        <v>0</v>
      </c>
    </row>
    <row r="71" spans="1:14">
      <c r="A71" s="83">
        <v>2320</v>
      </c>
      <c r="B71" s="94" t="s">
        <v>171</v>
      </c>
      <c r="C71" s="84">
        <v>2</v>
      </c>
      <c r="D71" s="85">
        <v>0</v>
      </c>
      <c r="E71" s="80" t="s">
        <v>177</v>
      </c>
      <c r="F71" s="86">
        <f>SUM(F73)</f>
        <v>0</v>
      </c>
      <c r="G71" s="86">
        <f t="shared" ref="G71:N71" si="19">SUM(G73)</f>
        <v>0</v>
      </c>
      <c r="H71" s="86">
        <f t="shared" si="19"/>
        <v>0</v>
      </c>
      <c r="I71" s="86">
        <f t="shared" si="19"/>
        <v>0</v>
      </c>
      <c r="J71" s="86">
        <f t="shared" si="19"/>
        <v>0</v>
      </c>
      <c r="K71" s="86">
        <f t="shared" si="19"/>
        <v>0</v>
      </c>
      <c r="L71" s="86">
        <f t="shared" si="19"/>
        <v>0</v>
      </c>
      <c r="M71" s="86">
        <f t="shared" si="19"/>
        <v>0</v>
      </c>
      <c r="N71" s="86">
        <f t="shared" si="19"/>
        <v>0</v>
      </c>
    </row>
    <row r="72" spans="1:14">
      <c r="A72" s="83"/>
      <c r="B72" s="75"/>
      <c r="C72" s="84"/>
      <c r="D72" s="85"/>
      <c r="E72" s="80" t="s">
        <v>138</v>
      </c>
      <c r="F72" s="92"/>
      <c r="G72" s="92"/>
      <c r="H72" s="92"/>
      <c r="I72" s="92"/>
      <c r="J72" s="92"/>
      <c r="K72" s="92"/>
      <c r="L72" s="92"/>
      <c r="M72" s="92"/>
      <c r="N72" s="92"/>
    </row>
    <row r="73" spans="1:14" ht="15.75" thickBot="1">
      <c r="A73" s="83">
        <v>2321</v>
      </c>
      <c r="B73" s="94" t="s">
        <v>171</v>
      </c>
      <c r="C73" s="84">
        <v>2</v>
      </c>
      <c r="D73" s="85">
        <v>1</v>
      </c>
      <c r="E73" s="80" t="s">
        <v>178</v>
      </c>
      <c r="F73" s="89">
        <f>SUM(G73:H73)</f>
        <v>0</v>
      </c>
      <c r="G73" s="90">
        <v>0</v>
      </c>
      <c r="H73" s="91">
        <v>0</v>
      </c>
      <c r="I73" s="89">
        <f>SUM(J73:K73)</f>
        <v>0</v>
      </c>
      <c r="J73" s="90">
        <v>0</v>
      </c>
      <c r="K73" s="91">
        <v>0</v>
      </c>
      <c r="L73" s="89">
        <f>SUM(M73:N73)</f>
        <v>0</v>
      </c>
      <c r="M73" s="90">
        <v>0</v>
      </c>
      <c r="N73" s="91">
        <v>0</v>
      </c>
    </row>
    <row r="74" spans="1:14" ht="50.25" customHeight="1">
      <c r="A74" s="83">
        <v>2330</v>
      </c>
      <c r="B74" s="94" t="s">
        <v>171</v>
      </c>
      <c r="C74" s="84">
        <v>3</v>
      </c>
      <c r="D74" s="85">
        <v>0</v>
      </c>
      <c r="E74" s="80" t="s">
        <v>179</v>
      </c>
      <c r="F74" s="86">
        <f>SUM(F76:F77)</f>
        <v>0</v>
      </c>
      <c r="G74" s="86">
        <f t="shared" ref="G74:N74" si="20">SUM(G76:G77)</f>
        <v>0</v>
      </c>
      <c r="H74" s="86">
        <f t="shared" si="20"/>
        <v>0</v>
      </c>
      <c r="I74" s="86">
        <f t="shared" si="20"/>
        <v>0</v>
      </c>
      <c r="J74" s="86">
        <f t="shared" si="20"/>
        <v>0</v>
      </c>
      <c r="K74" s="86">
        <f t="shared" si="20"/>
        <v>0</v>
      </c>
      <c r="L74" s="86">
        <f t="shared" si="20"/>
        <v>0</v>
      </c>
      <c r="M74" s="86">
        <f t="shared" si="20"/>
        <v>0</v>
      </c>
      <c r="N74" s="86">
        <f t="shared" si="20"/>
        <v>0</v>
      </c>
    </row>
    <row r="75" spans="1:14">
      <c r="A75" s="83"/>
      <c r="B75" s="75"/>
      <c r="C75" s="84"/>
      <c r="D75" s="85"/>
      <c r="E75" s="80" t="s">
        <v>138</v>
      </c>
      <c r="F75" s="86"/>
      <c r="G75" s="87"/>
      <c r="H75" s="88"/>
      <c r="I75" s="86"/>
      <c r="J75" s="87"/>
      <c r="K75" s="88"/>
      <c r="L75" s="86"/>
      <c r="M75" s="87"/>
      <c r="N75" s="88"/>
    </row>
    <row r="76" spans="1:14" ht="15.75" thickBot="1">
      <c r="A76" s="83">
        <v>2331</v>
      </c>
      <c r="B76" s="94" t="s">
        <v>171</v>
      </c>
      <c r="C76" s="84">
        <v>3</v>
      </c>
      <c r="D76" s="85">
        <v>1</v>
      </c>
      <c r="E76" s="80" t="s">
        <v>180</v>
      </c>
      <c r="F76" s="89">
        <f>SUM(G76:H76)</f>
        <v>0</v>
      </c>
      <c r="G76" s="90">
        <v>0</v>
      </c>
      <c r="H76" s="91">
        <v>0</v>
      </c>
      <c r="I76" s="89">
        <f>SUM(J76:K76)</f>
        <v>0</v>
      </c>
      <c r="J76" s="90">
        <v>0</v>
      </c>
      <c r="K76" s="91">
        <v>0</v>
      </c>
      <c r="L76" s="89">
        <f>SUM(M76:N76)</f>
        <v>0</v>
      </c>
      <c r="M76" s="90">
        <v>0</v>
      </c>
      <c r="N76" s="91">
        <v>0</v>
      </c>
    </row>
    <row r="77" spans="1:14" ht="24.75" thickBot="1">
      <c r="A77" s="83">
        <v>2332</v>
      </c>
      <c r="B77" s="94" t="s">
        <v>171</v>
      </c>
      <c r="C77" s="84">
        <v>3</v>
      </c>
      <c r="D77" s="85">
        <v>2</v>
      </c>
      <c r="E77" s="80" t="s">
        <v>181</v>
      </c>
      <c r="F77" s="89">
        <f>SUM(G77:H77)</f>
        <v>0</v>
      </c>
      <c r="G77" s="90">
        <v>0</v>
      </c>
      <c r="H77" s="91">
        <v>0</v>
      </c>
      <c r="I77" s="89">
        <f>SUM(J77:K77)</f>
        <v>0</v>
      </c>
      <c r="J77" s="90">
        <v>0</v>
      </c>
      <c r="K77" s="91">
        <v>0</v>
      </c>
      <c r="L77" s="89">
        <f>SUM(M77:N77)</f>
        <v>0</v>
      </c>
      <c r="M77" s="90">
        <v>0</v>
      </c>
      <c r="N77" s="91">
        <v>0</v>
      </c>
    </row>
    <row r="78" spans="1:14">
      <c r="A78" s="83">
        <v>2340</v>
      </c>
      <c r="B78" s="94" t="s">
        <v>171</v>
      </c>
      <c r="C78" s="84">
        <v>4</v>
      </c>
      <c r="D78" s="85">
        <v>0</v>
      </c>
      <c r="E78" s="80" t="s">
        <v>182</v>
      </c>
      <c r="F78" s="86">
        <f>SUM(F80)</f>
        <v>0</v>
      </c>
      <c r="G78" s="86">
        <f t="shared" ref="G78:N78" si="21">SUM(G80)</f>
        <v>0</v>
      </c>
      <c r="H78" s="86">
        <f t="shared" si="21"/>
        <v>0</v>
      </c>
      <c r="I78" s="86">
        <f t="shared" si="21"/>
        <v>0</v>
      </c>
      <c r="J78" s="86">
        <f t="shared" si="21"/>
        <v>0</v>
      </c>
      <c r="K78" s="86">
        <f t="shared" si="21"/>
        <v>0</v>
      </c>
      <c r="L78" s="86">
        <f t="shared" si="21"/>
        <v>0</v>
      </c>
      <c r="M78" s="86">
        <f t="shared" si="21"/>
        <v>0</v>
      </c>
      <c r="N78" s="86">
        <f t="shared" si="21"/>
        <v>0</v>
      </c>
    </row>
    <row r="79" spans="1:14">
      <c r="A79" s="83"/>
      <c r="B79" s="75"/>
      <c r="C79" s="84"/>
      <c r="D79" s="85"/>
      <c r="E79" s="80" t="s">
        <v>138</v>
      </c>
      <c r="F79" s="92"/>
      <c r="G79" s="92"/>
      <c r="H79" s="92"/>
      <c r="I79" s="92"/>
      <c r="J79" s="92"/>
      <c r="K79" s="92"/>
      <c r="L79" s="92"/>
      <c r="M79" s="92"/>
      <c r="N79" s="92"/>
    </row>
    <row r="80" spans="1:14" ht="15.75" thickBot="1">
      <c r="A80" s="83">
        <v>2341</v>
      </c>
      <c r="B80" s="94" t="s">
        <v>171</v>
      </c>
      <c r="C80" s="84">
        <v>4</v>
      </c>
      <c r="D80" s="85">
        <v>1</v>
      </c>
      <c r="E80" s="80" t="s">
        <v>182</v>
      </c>
      <c r="F80" s="89">
        <f>SUM(G80:H80)</f>
        <v>0</v>
      </c>
      <c r="G80" s="90">
        <v>0</v>
      </c>
      <c r="H80" s="91">
        <v>0</v>
      </c>
      <c r="I80" s="89">
        <f>SUM(J80:K80)</f>
        <v>0</v>
      </c>
      <c r="J80" s="90">
        <v>0</v>
      </c>
      <c r="K80" s="91">
        <v>0</v>
      </c>
      <c r="L80" s="89">
        <f>SUM(M80:N80)</f>
        <v>0</v>
      </c>
      <c r="M80" s="90">
        <v>0</v>
      </c>
      <c r="N80" s="91">
        <v>0</v>
      </c>
    </row>
    <row r="81" spans="1:14">
      <c r="A81" s="83">
        <v>2350</v>
      </c>
      <c r="B81" s="94" t="s">
        <v>171</v>
      </c>
      <c r="C81" s="84">
        <v>5</v>
      </c>
      <c r="D81" s="85">
        <v>0</v>
      </c>
      <c r="E81" s="80" t="s">
        <v>183</v>
      </c>
      <c r="F81" s="86">
        <f>SUM(F83)</f>
        <v>0</v>
      </c>
      <c r="G81" s="86">
        <f t="shared" ref="G81:N81" si="22">SUM(G83)</f>
        <v>0</v>
      </c>
      <c r="H81" s="86">
        <f t="shared" si="22"/>
        <v>0</v>
      </c>
      <c r="I81" s="86">
        <f t="shared" si="22"/>
        <v>0</v>
      </c>
      <c r="J81" s="86">
        <f t="shared" si="22"/>
        <v>0</v>
      </c>
      <c r="K81" s="86">
        <f t="shared" si="22"/>
        <v>0</v>
      </c>
      <c r="L81" s="86">
        <f t="shared" si="22"/>
        <v>0</v>
      </c>
      <c r="M81" s="86">
        <f t="shared" si="22"/>
        <v>0</v>
      </c>
      <c r="N81" s="86">
        <f t="shared" si="22"/>
        <v>0</v>
      </c>
    </row>
    <row r="82" spans="1:14">
      <c r="A82" s="83"/>
      <c r="B82" s="75"/>
      <c r="C82" s="84"/>
      <c r="D82" s="85"/>
      <c r="E82" s="80" t="s">
        <v>138</v>
      </c>
      <c r="F82" s="92"/>
      <c r="G82" s="92"/>
      <c r="H82" s="92"/>
      <c r="I82" s="92"/>
      <c r="J82" s="92"/>
      <c r="K82" s="92"/>
      <c r="L82" s="92"/>
      <c r="M82" s="92"/>
      <c r="N82" s="92"/>
    </row>
    <row r="83" spans="1:14" ht="15.75" thickBot="1">
      <c r="A83" s="83">
        <v>2351</v>
      </c>
      <c r="B83" s="94" t="s">
        <v>171</v>
      </c>
      <c r="C83" s="84">
        <v>5</v>
      </c>
      <c r="D83" s="85">
        <v>1</v>
      </c>
      <c r="E83" s="80" t="s">
        <v>184</v>
      </c>
      <c r="F83" s="89">
        <f>SUM(G83:H83)</f>
        <v>0</v>
      </c>
      <c r="G83" s="90">
        <v>0</v>
      </c>
      <c r="H83" s="91">
        <v>0</v>
      </c>
      <c r="I83" s="89">
        <f>SUM(J83:K83)</f>
        <v>0</v>
      </c>
      <c r="J83" s="90">
        <v>0</v>
      </c>
      <c r="K83" s="91">
        <v>0</v>
      </c>
      <c r="L83" s="89">
        <f>SUM(M83:N83)</f>
        <v>0</v>
      </c>
      <c r="M83" s="90">
        <v>0</v>
      </c>
      <c r="N83" s="91">
        <v>0</v>
      </c>
    </row>
    <row r="84" spans="1:14" ht="75" customHeight="1">
      <c r="A84" s="83">
        <v>2360</v>
      </c>
      <c r="B84" s="94" t="s">
        <v>171</v>
      </c>
      <c r="C84" s="84">
        <v>6</v>
      </c>
      <c r="D84" s="85">
        <v>0</v>
      </c>
      <c r="E84" s="80" t="s">
        <v>185</v>
      </c>
      <c r="F84" s="86">
        <f>SUM(F86)</f>
        <v>0</v>
      </c>
      <c r="G84" s="86">
        <f t="shared" ref="G84:N84" si="23">SUM(G86)</f>
        <v>0</v>
      </c>
      <c r="H84" s="86">
        <f t="shared" si="23"/>
        <v>0</v>
      </c>
      <c r="I84" s="86">
        <f t="shared" si="23"/>
        <v>0</v>
      </c>
      <c r="J84" s="86">
        <f t="shared" si="23"/>
        <v>0</v>
      </c>
      <c r="K84" s="86">
        <f t="shared" si="23"/>
        <v>0</v>
      </c>
      <c r="L84" s="86">
        <f t="shared" si="23"/>
        <v>0</v>
      </c>
      <c r="M84" s="86">
        <f t="shared" si="23"/>
        <v>0</v>
      </c>
      <c r="N84" s="86">
        <f t="shared" si="23"/>
        <v>0</v>
      </c>
    </row>
    <row r="85" spans="1:14">
      <c r="A85" s="83"/>
      <c r="B85" s="75"/>
      <c r="C85" s="84"/>
      <c r="D85" s="85"/>
      <c r="E85" s="80" t="s">
        <v>138</v>
      </c>
      <c r="F85" s="92"/>
      <c r="G85" s="92"/>
      <c r="H85" s="92"/>
      <c r="I85" s="92"/>
      <c r="J85" s="92"/>
      <c r="K85" s="92"/>
      <c r="L85" s="92"/>
      <c r="M85" s="92"/>
      <c r="N85" s="92"/>
    </row>
    <row r="86" spans="1:14" ht="74.25" customHeight="1" thickBot="1">
      <c r="A86" s="83">
        <v>2361</v>
      </c>
      <c r="B86" s="94" t="s">
        <v>171</v>
      </c>
      <c r="C86" s="84">
        <v>6</v>
      </c>
      <c r="D86" s="85">
        <v>1</v>
      </c>
      <c r="E86" s="80" t="s">
        <v>185</v>
      </c>
      <c r="F86" s="89">
        <f>SUM(G86:H86)</f>
        <v>0</v>
      </c>
      <c r="G86" s="90">
        <v>0</v>
      </c>
      <c r="H86" s="91">
        <v>0</v>
      </c>
      <c r="I86" s="89">
        <f>SUM(J86:K86)</f>
        <v>0</v>
      </c>
      <c r="J86" s="90">
        <v>0</v>
      </c>
      <c r="K86" s="91">
        <v>0</v>
      </c>
      <c r="L86" s="89">
        <f>SUM(M86:N86)</f>
        <v>0</v>
      </c>
      <c r="M86" s="90">
        <v>0</v>
      </c>
      <c r="N86" s="91">
        <v>0</v>
      </c>
    </row>
    <row r="87" spans="1:14" ht="48" customHeight="1">
      <c r="A87" s="83">
        <v>2370</v>
      </c>
      <c r="B87" s="94" t="s">
        <v>171</v>
      </c>
      <c r="C87" s="84">
        <v>7</v>
      </c>
      <c r="D87" s="85">
        <v>0</v>
      </c>
      <c r="E87" s="80" t="s">
        <v>186</v>
      </c>
      <c r="F87" s="86">
        <f>SUM(F89)</f>
        <v>0</v>
      </c>
      <c r="G87" s="86">
        <f t="shared" ref="G87:N87" si="24">SUM(G89)</f>
        <v>0</v>
      </c>
      <c r="H87" s="86">
        <f t="shared" si="24"/>
        <v>0</v>
      </c>
      <c r="I87" s="86">
        <f t="shared" si="24"/>
        <v>0</v>
      </c>
      <c r="J87" s="86">
        <f t="shared" si="24"/>
        <v>0</v>
      </c>
      <c r="K87" s="86">
        <f t="shared" si="24"/>
        <v>0</v>
      </c>
      <c r="L87" s="86">
        <f t="shared" si="24"/>
        <v>0</v>
      </c>
      <c r="M87" s="86">
        <f t="shared" si="24"/>
        <v>0</v>
      </c>
      <c r="N87" s="86">
        <f t="shared" si="24"/>
        <v>0</v>
      </c>
    </row>
    <row r="88" spans="1:14">
      <c r="A88" s="83"/>
      <c r="B88" s="75"/>
      <c r="C88" s="84"/>
      <c r="D88" s="85"/>
      <c r="E88" s="80" t="s">
        <v>138</v>
      </c>
      <c r="F88" s="92"/>
      <c r="G88" s="92"/>
      <c r="H88" s="92"/>
      <c r="I88" s="92"/>
      <c r="J88" s="92"/>
      <c r="K88" s="92"/>
      <c r="L88" s="92"/>
      <c r="M88" s="92"/>
      <c r="N88" s="92"/>
    </row>
    <row r="89" spans="1:14" ht="45.75" customHeight="1" thickBot="1">
      <c r="A89" s="83">
        <v>2371</v>
      </c>
      <c r="B89" s="94" t="s">
        <v>171</v>
      </c>
      <c r="C89" s="84">
        <v>7</v>
      </c>
      <c r="D89" s="85">
        <v>1</v>
      </c>
      <c r="E89" s="80" t="s">
        <v>187</v>
      </c>
      <c r="F89" s="89">
        <f>SUM(G89:H89)</f>
        <v>0</v>
      </c>
      <c r="G89" s="90">
        <v>0</v>
      </c>
      <c r="H89" s="91">
        <v>0</v>
      </c>
      <c r="I89" s="89">
        <f>SUM(J89:K89)</f>
        <v>0</v>
      </c>
      <c r="J89" s="90">
        <v>0</v>
      </c>
      <c r="K89" s="91">
        <v>0</v>
      </c>
      <c r="L89" s="89">
        <f>SUM(M89:N89)</f>
        <v>0</v>
      </c>
      <c r="M89" s="90">
        <v>0</v>
      </c>
      <c r="N89" s="91">
        <v>0</v>
      </c>
    </row>
    <row r="90" spans="1:14" ht="73.5" customHeight="1">
      <c r="A90" s="83">
        <v>2400</v>
      </c>
      <c r="B90" s="94" t="s">
        <v>188</v>
      </c>
      <c r="C90" s="84">
        <v>0</v>
      </c>
      <c r="D90" s="85">
        <v>0</v>
      </c>
      <c r="E90" s="80" t="s">
        <v>189</v>
      </c>
      <c r="F90" s="86">
        <f>SUM(F92,F96,F102,F110,F115,F122,F125,F131,F140)</f>
        <v>75200</v>
      </c>
      <c r="G90" s="86">
        <f t="shared" ref="G90:N90" si="25">SUM(G92,G96,G102,G110,G115,G122,G125,G131,G140)</f>
        <v>186200</v>
      </c>
      <c r="H90" s="86">
        <f t="shared" si="25"/>
        <v>-111000</v>
      </c>
      <c r="I90" s="86">
        <f t="shared" si="25"/>
        <v>231957.16000000003</v>
      </c>
      <c r="J90" s="86">
        <f t="shared" si="25"/>
        <v>217481</v>
      </c>
      <c r="K90" s="86">
        <f t="shared" si="25"/>
        <v>14476.160000000003</v>
      </c>
      <c r="L90" s="86">
        <f t="shared" si="25"/>
        <v>198401.31200000001</v>
      </c>
      <c r="M90" s="86">
        <f t="shared" si="25"/>
        <v>122210.428</v>
      </c>
      <c r="N90" s="86">
        <f t="shared" si="25"/>
        <v>76190.884000000005</v>
      </c>
    </row>
    <row r="91" spans="1:14">
      <c r="A91" s="74"/>
      <c r="B91" s="75"/>
      <c r="C91" s="76"/>
      <c r="D91" s="77"/>
      <c r="E91" s="80" t="s">
        <v>9</v>
      </c>
      <c r="F91" s="79"/>
      <c r="G91" s="81"/>
      <c r="H91" s="82"/>
      <c r="I91" s="79"/>
      <c r="J91" s="81"/>
      <c r="K91" s="82"/>
      <c r="L91" s="79"/>
      <c r="M91" s="81"/>
      <c r="N91" s="82"/>
    </row>
    <row r="92" spans="1:14" ht="77.25" customHeight="1">
      <c r="A92" s="83">
        <v>2410</v>
      </c>
      <c r="B92" s="94" t="s">
        <v>188</v>
      </c>
      <c r="C92" s="84">
        <v>1</v>
      </c>
      <c r="D92" s="85">
        <v>0</v>
      </c>
      <c r="E92" s="80" t="s">
        <v>190</v>
      </c>
      <c r="F92" s="86">
        <f>SUM(F94:F95)</f>
        <v>0</v>
      </c>
      <c r="G92" s="86">
        <f t="shared" ref="G92:N92" si="26">SUM(G94:G95)</f>
        <v>0</v>
      </c>
      <c r="H92" s="86">
        <f t="shared" si="26"/>
        <v>0</v>
      </c>
      <c r="I92" s="86">
        <f t="shared" si="26"/>
        <v>0</v>
      </c>
      <c r="J92" s="86">
        <f t="shared" si="26"/>
        <v>0</v>
      </c>
      <c r="K92" s="86">
        <f t="shared" si="26"/>
        <v>0</v>
      </c>
      <c r="L92" s="86">
        <f t="shared" si="26"/>
        <v>0</v>
      </c>
      <c r="M92" s="86">
        <f t="shared" si="26"/>
        <v>0</v>
      </c>
      <c r="N92" s="86">
        <f t="shared" si="26"/>
        <v>0</v>
      </c>
    </row>
    <row r="93" spans="1:14">
      <c r="A93" s="83"/>
      <c r="B93" s="75"/>
      <c r="C93" s="84"/>
      <c r="D93" s="85"/>
      <c r="E93" s="80" t="s">
        <v>138</v>
      </c>
      <c r="F93" s="86"/>
      <c r="G93" s="87"/>
      <c r="H93" s="88"/>
      <c r="I93" s="86"/>
      <c r="J93" s="87"/>
      <c r="K93" s="88"/>
      <c r="L93" s="86"/>
      <c r="M93" s="87"/>
      <c r="N93" s="88"/>
    </row>
    <row r="94" spans="1:14" ht="55.5" customHeight="1" thickBot="1">
      <c r="A94" s="83">
        <v>2411</v>
      </c>
      <c r="B94" s="94" t="s">
        <v>188</v>
      </c>
      <c r="C94" s="84">
        <v>1</v>
      </c>
      <c r="D94" s="85">
        <v>1</v>
      </c>
      <c r="E94" s="80" t="s">
        <v>191</v>
      </c>
      <c r="F94" s="89">
        <f>SUM(G94:H94)</f>
        <v>0</v>
      </c>
      <c r="G94" s="90">
        <v>0</v>
      </c>
      <c r="H94" s="91">
        <v>0</v>
      </c>
      <c r="I94" s="89">
        <f>SUM(J94:K94)</f>
        <v>0</v>
      </c>
      <c r="J94" s="90">
        <v>0</v>
      </c>
      <c r="K94" s="91">
        <v>0</v>
      </c>
      <c r="L94" s="89">
        <f>SUM(M94:N94)</f>
        <v>0</v>
      </c>
      <c r="M94" s="90">
        <v>0</v>
      </c>
      <c r="N94" s="91">
        <v>0</v>
      </c>
    </row>
    <row r="95" spans="1:14" ht="69" customHeight="1" thickBot="1">
      <c r="A95" s="83">
        <v>2412</v>
      </c>
      <c r="B95" s="94" t="s">
        <v>188</v>
      </c>
      <c r="C95" s="84">
        <v>1</v>
      </c>
      <c r="D95" s="85">
        <v>2</v>
      </c>
      <c r="E95" s="80" t="s">
        <v>192</v>
      </c>
      <c r="F95" s="89">
        <f>SUM(G95:H95)</f>
        <v>0</v>
      </c>
      <c r="G95" s="90">
        <v>0</v>
      </c>
      <c r="H95" s="91">
        <v>0</v>
      </c>
      <c r="I95" s="89">
        <f>SUM(J95:K95)</f>
        <v>0</v>
      </c>
      <c r="J95" s="90">
        <v>0</v>
      </c>
      <c r="K95" s="91">
        <v>0</v>
      </c>
      <c r="L95" s="89">
        <f>SUM(M95:N95)</f>
        <v>0</v>
      </c>
      <c r="M95" s="90">
        <v>0</v>
      </c>
      <c r="N95" s="91">
        <v>0</v>
      </c>
    </row>
    <row r="96" spans="1:14" ht="66" customHeight="1">
      <c r="A96" s="83">
        <v>2420</v>
      </c>
      <c r="B96" s="94" t="s">
        <v>188</v>
      </c>
      <c r="C96" s="84">
        <v>2</v>
      </c>
      <c r="D96" s="85">
        <v>0</v>
      </c>
      <c r="E96" s="80" t="s">
        <v>193</v>
      </c>
      <c r="F96" s="86">
        <f>SUM(F98:F101)</f>
        <v>0</v>
      </c>
      <c r="G96" s="86">
        <f t="shared" ref="G96:N96" si="27">SUM(G98:G101)</f>
        <v>0</v>
      </c>
      <c r="H96" s="86">
        <f t="shared" si="27"/>
        <v>0</v>
      </c>
      <c r="I96" s="86">
        <f t="shared" si="27"/>
        <v>0</v>
      </c>
      <c r="J96" s="86">
        <f t="shared" si="27"/>
        <v>0</v>
      </c>
      <c r="K96" s="86">
        <f t="shared" si="27"/>
        <v>0</v>
      </c>
      <c r="L96" s="86">
        <f t="shared" si="27"/>
        <v>0</v>
      </c>
      <c r="M96" s="86">
        <f t="shared" si="27"/>
        <v>0</v>
      </c>
      <c r="N96" s="86">
        <f t="shared" si="27"/>
        <v>0</v>
      </c>
    </row>
    <row r="97" spans="1:14">
      <c r="A97" s="83"/>
      <c r="B97" s="75"/>
      <c r="C97" s="84"/>
      <c r="D97" s="85"/>
      <c r="E97" s="80" t="s">
        <v>138</v>
      </c>
      <c r="F97" s="86"/>
      <c r="G97" s="87"/>
      <c r="H97" s="88"/>
      <c r="I97" s="86"/>
      <c r="J97" s="87"/>
      <c r="K97" s="88"/>
      <c r="L97" s="86"/>
      <c r="M97" s="87"/>
      <c r="N97" s="88"/>
    </row>
    <row r="98" spans="1:14" ht="15.75" thickBot="1">
      <c r="A98" s="83">
        <v>2421</v>
      </c>
      <c r="B98" s="94" t="s">
        <v>188</v>
      </c>
      <c r="C98" s="84">
        <v>2</v>
      </c>
      <c r="D98" s="85">
        <v>1</v>
      </c>
      <c r="E98" s="80" t="s">
        <v>194</v>
      </c>
      <c r="F98" s="89">
        <f>SUM(G98:H98)</f>
        <v>0</v>
      </c>
      <c r="G98" s="90">
        <v>0</v>
      </c>
      <c r="H98" s="91">
        <v>0</v>
      </c>
      <c r="I98" s="89">
        <f>SUM(J98:K98)</f>
        <v>0</v>
      </c>
      <c r="J98" s="90">
        <v>0</v>
      </c>
      <c r="K98" s="91">
        <v>0</v>
      </c>
      <c r="L98" s="89">
        <f>SUM(M98:N98)</f>
        <v>0</v>
      </c>
      <c r="M98" s="90">
        <v>0</v>
      </c>
      <c r="N98" s="91">
        <v>0</v>
      </c>
    </row>
    <row r="99" spans="1:14" ht="24.75" thickBot="1">
      <c r="A99" s="83">
        <v>2422</v>
      </c>
      <c r="B99" s="94" t="s">
        <v>188</v>
      </c>
      <c r="C99" s="84">
        <v>2</v>
      </c>
      <c r="D99" s="85">
        <v>2</v>
      </c>
      <c r="E99" s="80" t="s">
        <v>195</v>
      </c>
      <c r="F99" s="89">
        <f>SUM(G99:H99)</f>
        <v>0</v>
      </c>
      <c r="G99" s="90">
        <v>0</v>
      </c>
      <c r="H99" s="91">
        <v>0</v>
      </c>
      <c r="I99" s="89">
        <f>SUM(J99:K99)</f>
        <v>0</v>
      </c>
      <c r="J99" s="90">
        <v>0</v>
      </c>
      <c r="K99" s="91">
        <v>0</v>
      </c>
      <c r="L99" s="89">
        <f>SUM(M99:N99)</f>
        <v>0</v>
      </c>
      <c r="M99" s="90">
        <v>0</v>
      </c>
      <c r="N99" s="91">
        <v>0</v>
      </c>
    </row>
    <row r="100" spans="1:14" ht="24.75" thickBot="1">
      <c r="A100" s="83">
        <v>2423</v>
      </c>
      <c r="B100" s="94" t="s">
        <v>188</v>
      </c>
      <c r="C100" s="84">
        <v>2</v>
      </c>
      <c r="D100" s="85">
        <v>3</v>
      </c>
      <c r="E100" s="80" t="s">
        <v>196</v>
      </c>
      <c r="F100" s="89">
        <f>SUM(G100:H100)</f>
        <v>0</v>
      </c>
      <c r="G100" s="90">
        <v>0</v>
      </c>
      <c r="H100" s="91">
        <v>0</v>
      </c>
      <c r="I100" s="89">
        <f>SUM(J100:K100)</f>
        <v>0</v>
      </c>
      <c r="J100" s="90">
        <v>0</v>
      </c>
      <c r="K100" s="91">
        <v>0</v>
      </c>
      <c r="L100" s="89">
        <f>SUM(M100:N100)</f>
        <v>0</v>
      </c>
      <c r="M100" s="90">
        <v>0</v>
      </c>
      <c r="N100" s="91">
        <v>0</v>
      </c>
    </row>
    <row r="101" spans="1:14" ht="15.75" thickBot="1">
      <c r="A101" s="83">
        <v>2424</v>
      </c>
      <c r="B101" s="94" t="s">
        <v>188</v>
      </c>
      <c r="C101" s="84">
        <v>2</v>
      </c>
      <c r="D101" s="85">
        <v>4</v>
      </c>
      <c r="E101" s="80" t="s">
        <v>197</v>
      </c>
      <c r="F101" s="89">
        <f>SUM(G101:H101)</f>
        <v>0</v>
      </c>
      <c r="G101" s="90">
        <v>0</v>
      </c>
      <c r="H101" s="91">
        <v>0</v>
      </c>
      <c r="I101" s="89">
        <f>SUM(J101:K101)</f>
        <v>0</v>
      </c>
      <c r="J101" s="90">
        <v>0</v>
      </c>
      <c r="K101" s="91">
        <v>0</v>
      </c>
      <c r="L101" s="89">
        <f>SUM(M101:N101)</f>
        <v>0</v>
      </c>
      <c r="M101" s="90">
        <v>0</v>
      </c>
      <c r="N101" s="91">
        <v>0</v>
      </c>
    </row>
    <row r="102" spans="1:14">
      <c r="A102" s="83">
        <v>2430</v>
      </c>
      <c r="B102" s="94" t="s">
        <v>188</v>
      </c>
      <c r="C102" s="84">
        <v>3</v>
      </c>
      <c r="D102" s="85">
        <v>0</v>
      </c>
      <c r="E102" s="80" t="s">
        <v>198</v>
      </c>
      <c r="F102" s="86">
        <f>SUM(F104:F109)</f>
        <v>0</v>
      </c>
      <c r="G102" s="86">
        <f t="shared" ref="G102:N102" si="28">SUM(G104:G109)</f>
        <v>0</v>
      </c>
      <c r="H102" s="86">
        <f t="shared" si="28"/>
        <v>0</v>
      </c>
      <c r="I102" s="86">
        <f t="shared" si="28"/>
        <v>0</v>
      </c>
      <c r="J102" s="86">
        <f t="shared" si="28"/>
        <v>0</v>
      </c>
      <c r="K102" s="86">
        <f t="shared" si="28"/>
        <v>0</v>
      </c>
      <c r="L102" s="86">
        <f t="shared" si="28"/>
        <v>0</v>
      </c>
      <c r="M102" s="86">
        <f t="shared" si="28"/>
        <v>0</v>
      </c>
      <c r="N102" s="86">
        <f t="shared" si="28"/>
        <v>0</v>
      </c>
    </row>
    <row r="103" spans="1:14">
      <c r="A103" s="83"/>
      <c r="B103" s="75"/>
      <c r="C103" s="84"/>
      <c r="D103" s="85"/>
      <c r="E103" s="80" t="s">
        <v>138</v>
      </c>
      <c r="F103" s="86"/>
      <c r="G103" s="87"/>
      <c r="H103" s="88"/>
      <c r="I103" s="86"/>
      <c r="J103" s="87"/>
      <c r="K103" s="88"/>
      <c r="L103" s="86"/>
      <c r="M103" s="87"/>
      <c r="N103" s="88"/>
    </row>
    <row r="104" spans="1:14" ht="24.75" thickBot="1">
      <c r="A104" s="83">
        <v>2431</v>
      </c>
      <c r="B104" s="94" t="s">
        <v>188</v>
      </c>
      <c r="C104" s="84">
        <v>3</v>
      </c>
      <c r="D104" s="85">
        <v>1</v>
      </c>
      <c r="E104" s="80" t="s">
        <v>199</v>
      </c>
      <c r="F104" s="89">
        <f t="shared" ref="F104:F109" si="29">SUM(G104:H104)</f>
        <v>0</v>
      </c>
      <c r="G104" s="87">
        <v>0</v>
      </c>
      <c r="H104" s="88">
        <v>0</v>
      </c>
      <c r="I104" s="89">
        <f t="shared" ref="I104:I109" si="30">SUM(J104:K104)</f>
        <v>0</v>
      </c>
      <c r="J104" s="87">
        <v>0</v>
      </c>
      <c r="K104" s="88">
        <v>0</v>
      </c>
      <c r="L104" s="89">
        <f t="shared" ref="L104:L109" si="31">SUM(M104:N104)</f>
        <v>0</v>
      </c>
      <c r="M104" s="87">
        <v>0</v>
      </c>
      <c r="N104" s="88">
        <v>0</v>
      </c>
    </row>
    <row r="105" spans="1:14" ht="24.75" thickBot="1">
      <c r="A105" s="83">
        <v>2432</v>
      </c>
      <c r="B105" s="94" t="s">
        <v>188</v>
      </c>
      <c r="C105" s="84">
        <v>3</v>
      </c>
      <c r="D105" s="85">
        <v>2</v>
      </c>
      <c r="E105" s="80" t="s">
        <v>200</v>
      </c>
      <c r="F105" s="89">
        <f t="shared" si="29"/>
        <v>0</v>
      </c>
      <c r="G105" s="87">
        <v>0</v>
      </c>
      <c r="H105" s="88">
        <v>0</v>
      </c>
      <c r="I105" s="89">
        <f t="shared" si="30"/>
        <v>0</v>
      </c>
      <c r="J105" s="87">
        <v>0</v>
      </c>
      <c r="K105" s="88">
        <v>0</v>
      </c>
      <c r="L105" s="89">
        <f t="shared" si="31"/>
        <v>0</v>
      </c>
      <c r="M105" s="87">
        <v>0</v>
      </c>
      <c r="N105" s="88">
        <v>0</v>
      </c>
    </row>
    <row r="106" spans="1:14" ht="15.75" thickBot="1">
      <c r="A106" s="83">
        <v>2433</v>
      </c>
      <c r="B106" s="94" t="s">
        <v>188</v>
      </c>
      <c r="C106" s="84">
        <v>3</v>
      </c>
      <c r="D106" s="85">
        <v>3</v>
      </c>
      <c r="E106" s="80" t="s">
        <v>201</v>
      </c>
      <c r="F106" s="89">
        <f t="shared" si="29"/>
        <v>0</v>
      </c>
      <c r="G106" s="87">
        <v>0</v>
      </c>
      <c r="H106" s="88">
        <v>0</v>
      </c>
      <c r="I106" s="89">
        <f t="shared" si="30"/>
        <v>0</v>
      </c>
      <c r="J106" s="87">
        <v>0</v>
      </c>
      <c r="K106" s="88">
        <v>0</v>
      </c>
      <c r="L106" s="89">
        <f t="shared" si="31"/>
        <v>0</v>
      </c>
      <c r="M106" s="87">
        <v>0</v>
      </c>
      <c r="N106" s="88">
        <v>0</v>
      </c>
    </row>
    <row r="107" spans="1:14" ht="24.75" thickBot="1">
      <c r="A107" s="83">
        <v>2434</v>
      </c>
      <c r="B107" s="94" t="s">
        <v>188</v>
      </c>
      <c r="C107" s="84">
        <v>3</v>
      </c>
      <c r="D107" s="85">
        <v>4</v>
      </c>
      <c r="E107" s="80" t="s">
        <v>202</v>
      </c>
      <c r="F107" s="89">
        <f t="shared" si="29"/>
        <v>0</v>
      </c>
      <c r="G107" s="87">
        <v>0</v>
      </c>
      <c r="H107" s="88">
        <v>0</v>
      </c>
      <c r="I107" s="89">
        <f t="shared" si="30"/>
        <v>0</v>
      </c>
      <c r="J107" s="87">
        <v>0</v>
      </c>
      <c r="K107" s="88">
        <v>0</v>
      </c>
      <c r="L107" s="89">
        <f t="shared" si="31"/>
        <v>0</v>
      </c>
      <c r="M107" s="87">
        <v>0</v>
      </c>
      <c r="N107" s="88">
        <v>0</v>
      </c>
    </row>
    <row r="108" spans="1:14" ht="15.75" thickBot="1">
      <c r="A108" s="83">
        <v>2435</v>
      </c>
      <c r="B108" s="94" t="s">
        <v>188</v>
      </c>
      <c r="C108" s="84">
        <v>3</v>
      </c>
      <c r="D108" s="85">
        <v>5</v>
      </c>
      <c r="E108" s="80" t="s">
        <v>203</v>
      </c>
      <c r="F108" s="89">
        <f t="shared" si="29"/>
        <v>0</v>
      </c>
      <c r="G108" s="87">
        <v>0</v>
      </c>
      <c r="H108" s="88">
        <v>0</v>
      </c>
      <c r="I108" s="89">
        <f t="shared" si="30"/>
        <v>0</v>
      </c>
      <c r="J108" s="87">
        <v>0</v>
      </c>
      <c r="K108" s="88">
        <v>0</v>
      </c>
      <c r="L108" s="89">
        <f t="shared" si="31"/>
        <v>0</v>
      </c>
      <c r="M108" s="87">
        <v>0</v>
      </c>
      <c r="N108" s="88">
        <v>0</v>
      </c>
    </row>
    <row r="109" spans="1:14" ht="24.75" thickBot="1">
      <c r="A109" s="83">
        <v>2436</v>
      </c>
      <c r="B109" s="94" t="s">
        <v>188</v>
      </c>
      <c r="C109" s="84">
        <v>3</v>
      </c>
      <c r="D109" s="85">
        <v>6</v>
      </c>
      <c r="E109" s="80" t="s">
        <v>204</v>
      </c>
      <c r="F109" s="89">
        <f t="shared" si="29"/>
        <v>0</v>
      </c>
      <c r="G109" s="87">
        <v>0</v>
      </c>
      <c r="H109" s="88">
        <v>0</v>
      </c>
      <c r="I109" s="89">
        <f t="shared" si="30"/>
        <v>0</v>
      </c>
      <c r="J109" s="87">
        <v>0</v>
      </c>
      <c r="K109" s="88">
        <v>0</v>
      </c>
      <c r="L109" s="89">
        <f t="shared" si="31"/>
        <v>0</v>
      </c>
      <c r="M109" s="87">
        <v>0</v>
      </c>
      <c r="N109" s="88">
        <v>0</v>
      </c>
    </row>
    <row r="110" spans="1:14" ht="39" customHeight="1">
      <c r="A110" s="83">
        <v>2440</v>
      </c>
      <c r="B110" s="94" t="s">
        <v>188</v>
      </c>
      <c r="C110" s="84">
        <v>4</v>
      </c>
      <c r="D110" s="85">
        <v>0</v>
      </c>
      <c r="E110" s="80" t="s">
        <v>205</v>
      </c>
      <c r="F110" s="86">
        <f>SUM(F112:F114)</f>
        <v>0</v>
      </c>
      <c r="G110" s="86">
        <f t="shared" ref="G110:N110" si="32">SUM(G112:G114)</f>
        <v>0</v>
      </c>
      <c r="H110" s="86">
        <f t="shared" si="32"/>
        <v>0</v>
      </c>
      <c r="I110" s="86">
        <f t="shared" si="32"/>
        <v>0</v>
      </c>
      <c r="J110" s="86">
        <f t="shared" si="32"/>
        <v>0</v>
      </c>
      <c r="K110" s="86">
        <f t="shared" si="32"/>
        <v>0</v>
      </c>
      <c r="L110" s="86">
        <f t="shared" si="32"/>
        <v>0</v>
      </c>
      <c r="M110" s="86">
        <f t="shared" si="32"/>
        <v>0</v>
      </c>
      <c r="N110" s="86">
        <f t="shared" si="32"/>
        <v>0</v>
      </c>
    </row>
    <row r="111" spans="1:14">
      <c r="A111" s="83"/>
      <c r="B111" s="75"/>
      <c r="C111" s="84"/>
      <c r="D111" s="85"/>
      <c r="E111" s="80" t="s">
        <v>138</v>
      </c>
      <c r="F111" s="86"/>
      <c r="G111" s="87"/>
      <c r="H111" s="88"/>
      <c r="I111" s="86"/>
      <c r="J111" s="87"/>
      <c r="K111" s="88"/>
      <c r="L111" s="86"/>
      <c r="M111" s="87"/>
      <c r="N111" s="88"/>
    </row>
    <row r="112" spans="1:14" ht="51.75" customHeight="1" thickBot="1">
      <c r="A112" s="83">
        <v>2441</v>
      </c>
      <c r="B112" s="94" t="s">
        <v>188</v>
      </c>
      <c r="C112" s="84">
        <v>4</v>
      </c>
      <c r="D112" s="85">
        <v>1</v>
      </c>
      <c r="E112" s="80" t="s">
        <v>206</v>
      </c>
      <c r="F112" s="89">
        <f>SUM(G112:H112)</f>
        <v>0</v>
      </c>
      <c r="G112" s="87">
        <v>0</v>
      </c>
      <c r="H112" s="88">
        <v>0</v>
      </c>
      <c r="I112" s="89">
        <f>SUM(J112:K112)</f>
        <v>0</v>
      </c>
      <c r="J112" s="87">
        <v>0</v>
      </c>
      <c r="K112" s="88">
        <v>0</v>
      </c>
      <c r="L112" s="89">
        <f>SUM(M112:N112)</f>
        <v>0</v>
      </c>
      <c r="M112" s="87">
        <v>0</v>
      </c>
      <c r="N112" s="88">
        <v>0</v>
      </c>
    </row>
    <row r="113" spans="1:14" ht="15.75" thickBot="1">
      <c r="A113" s="83">
        <v>2442</v>
      </c>
      <c r="B113" s="94" t="s">
        <v>188</v>
      </c>
      <c r="C113" s="84">
        <v>4</v>
      </c>
      <c r="D113" s="85">
        <v>2</v>
      </c>
      <c r="E113" s="80" t="s">
        <v>207</v>
      </c>
      <c r="F113" s="89">
        <f>SUM(G113:H113)</f>
        <v>0</v>
      </c>
      <c r="G113" s="87">
        <v>0</v>
      </c>
      <c r="H113" s="88">
        <v>0</v>
      </c>
      <c r="I113" s="89">
        <f>SUM(J113:K113)</f>
        <v>0</v>
      </c>
      <c r="J113" s="87">
        <v>0</v>
      </c>
      <c r="K113" s="88">
        <v>0</v>
      </c>
      <c r="L113" s="89">
        <f>SUM(M113:N113)</f>
        <v>0</v>
      </c>
      <c r="M113" s="87">
        <v>0</v>
      </c>
      <c r="N113" s="88">
        <v>0</v>
      </c>
    </row>
    <row r="114" spans="1:14" ht="15.75" thickBot="1">
      <c r="A114" s="83">
        <v>2443</v>
      </c>
      <c r="B114" s="94" t="s">
        <v>188</v>
      </c>
      <c r="C114" s="84">
        <v>4</v>
      </c>
      <c r="D114" s="85">
        <v>3</v>
      </c>
      <c r="E114" s="80" t="s">
        <v>208</v>
      </c>
      <c r="F114" s="89">
        <f>SUM(G114:H114)</f>
        <v>0</v>
      </c>
      <c r="G114" s="87">
        <v>0</v>
      </c>
      <c r="H114" s="88">
        <v>0</v>
      </c>
      <c r="I114" s="89">
        <f>SUM(J114:K114)</f>
        <v>0</v>
      </c>
      <c r="J114" s="87">
        <v>0</v>
      </c>
      <c r="K114" s="88">
        <v>0</v>
      </c>
      <c r="L114" s="89">
        <f>SUM(M114:N114)</f>
        <v>0</v>
      </c>
      <c r="M114" s="87">
        <v>0</v>
      </c>
      <c r="N114" s="88">
        <v>0</v>
      </c>
    </row>
    <row r="115" spans="1:14">
      <c r="A115" s="83">
        <v>2450</v>
      </c>
      <c r="B115" s="94" t="s">
        <v>188</v>
      </c>
      <c r="C115" s="84">
        <v>5</v>
      </c>
      <c r="D115" s="85">
        <v>0</v>
      </c>
      <c r="E115" s="80" t="s">
        <v>209</v>
      </c>
      <c r="F115" s="86">
        <f>SUM(F117:F121)</f>
        <v>275200</v>
      </c>
      <c r="G115" s="86">
        <f t="shared" ref="G115:N115" si="33">SUM(G117:G121)</f>
        <v>186200</v>
      </c>
      <c r="H115" s="86">
        <f t="shared" si="33"/>
        <v>89000</v>
      </c>
      <c r="I115" s="86">
        <f t="shared" si="33"/>
        <v>431957.16000000003</v>
      </c>
      <c r="J115" s="86">
        <f t="shared" si="33"/>
        <v>217481</v>
      </c>
      <c r="K115" s="86">
        <f t="shared" si="33"/>
        <v>214476.16</v>
      </c>
      <c r="L115" s="86">
        <f t="shared" si="33"/>
        <v>226571.709</v>
      </c>
      <c r="M115" s="86">
        <f t="shared" si="33"/>
        <v>122210.428</v>
      </c>
      <c r="N115" s="86">
        <f t="shared" si="33"/>
        <v>104361.281</v>
      </c>
    </row>
    <row r="116" spans="1:14">
      <c r="A116" s="83"/>
      <c r="B116" s="75"/>
      <c r="C116" s="84"/>
      <c r="D116" s="85"/>
      <c r="E116" s="80" t="s">
        <v>138</v>
      </c>
      <c r="F116" s="86"/>
      <c r="G116" s="87"/>
      <c r="H116" s="88"/>
      <c r="I116" s="86"/>
      <c r="J116" s="87"/>
      <c r="K116" s="88"/>
      <c r="L116" s="86"/>
      <c r="M116" s="87"/>
      <c r="N116" s="88"/>
    </row>
    <row r="117" spans="1:14" ht="24.75" thickBot="1">
      <c r="A117" s="83">
        <v>2451</v>
      </c>
      <c r="B117" s="94" t="s">
        <v>188</v>
      </c>
      <c r="C117" s="84">
        <v>5</v>
      </c>
      <c r="D117" s="85">
        <v>1</v>
      </c>
      <c r="E117" s="80" t="s">
        <v>210</v>
      </c>
      <c r="F117" s="89">
        <f>SUM(G117:H117)</f>
        <v>275200</v>
      </c>
      <c r="G117" s="90">
        <v>186200</v>
      </c>
      <c r="H117" s="91">
        <v>89000</v>
      </c>
      <c r="I117" s="89">
        <f>SUM(J117:K117)</f>
        <v>431957.16000000003</v>
      </c>
      <c r="J117" s="90">
        <v>217481</v>
      </c>
      <c r="K117" s="91">
        <v>214476.16</v>
      </c>
      <c r="L117" s="89">
        <f>SUM(M117:N117)</f>
        <v>226571.709</v>
      </c>
      <c r="M117" s="90">
        <v>122210.428</v>
      </c>
      <c r="N117" s="91">
        <v>104361.281</v>
      </c>
    </row>
    <row r="118" spans="1:14" ht="15.75" thickBot="1">
      <c r="A118" s="83">
        <v>2452</v>
      </c>
      <c r="B118" s="94" t="s">
        <v>188</v>
      </c>
      <c r="C118" s="84">
        <v>5</v>
      </c>
      <c r="D118" s="85">
        <v>2</v>
      </c>
      <c r="E118" s="80" t="s">
        <v>211</v>
      </c>
      <c r="F118" s="89">
        <f>SUM(G118:H118)</f>
        <v>0</v>
      </c>
      <c r="G118" s="90">
        <v>0</v>
      </c>
      <c r="H118" s="91">
        <v>0</v>
      </c>
      <c r="I118" s="89">
        <f>SUM(J118:K118)</f>
        <v>0</v>
      </c>
      <c r="J118" s="90">
        <v>0</v>
      </c>
      <c r="K118" s="91">
        <v>0</v>
      </c>
      <c r="L118" s="89">
        <f>SUM(M118:N118)</f>
        <v>0</v>
      </c>
      <c r="M118" s="90">
        <v>0</v>
      </c>
      <c r="N118" s="91">
        <v>0</v>
      </c>
    </row>
    <row r="119" spans="1:14" ht="24.75" thickBot="1">
      <c r="A119" s="83">
        <v>2453</v>
      </c>
      <c r="B119" s="94" t="s">
        <v>188</v>
      </c>
      <c r="C119" s="84">
        <v>5</v>
      </c>
      <c r="D119" s="85">
        <v>3</v>
      </c>
      <c r="E119" s="80" t="s">
        <v>212</v>
      </c>
      <c r="F119" s="89">
        <f>SUM(G119:H119)</f>
        <v>0</v>
      </c>
      <c r="G119" s="90">
        <v>0</v>
      </c>
      <c r="H119" s="91">
        <v>0</v>
      </c>
      <c r="I119" s="89">
        <f>SUM(J119:K119)</f>
        <v>0</v>
      </c>
      <c r="J119" s="90">
        <v>0</v>
      </c>
      <c r="K119" s="91">
        <v>0</v>
      </c>
      <c r="L119" s="89">
        <f>SUM(M119:N119)</f>
        <v>0</v>
      </c>
      <c r="M119" s="90">
        <v>0</v>
      </c>
      <c r="N119" s="91">
        <v>0</v>
      </c>
    </row>
    <row r="120" spans="1:14" ht="15.75" thickBot="1">
      <c r="A120" s="83">
        <v>2454</v>
      </c>
      <c r="B120" s="94" t="s">
        <v>188</v>
      </c>
      <c r="C120" s="84">
        <v>5</v>
      </c>
      <c r="D120" s="85">
        <v>4</v>
      </c>
      <c r="E120" s="80" t="s">
        <v>213</v>
      </c>
      <c r="F120" s="89">
        <f>SUM(G120:H120)</f>
        <v>0</v>
      </c>
      <c r="G120" s="90">
        <v>0</v>
      </c>
      <c r="H120" s="91">
        <v>0</v>
      </c>
      <c r="I120" s="89">
        <f>SUM(J120:K120)</f>
        <v>0</v>
      </c>
      <c r="J120" s="90">
        <v>0</v>
      </c>
      <c r="K120" s="91">
        <v>0</v>
      </c>
      <c r="L120" s="89">
        <f>SUM(M120:N120)</f>
        <v>0</v>
      </c>
      <c r="M120" s="90">
        <v>0</v>
      </c>
      <c r="N120" s="91">
        <v>0</v>
      </c>
    </row>
    <row r="121" spans="1:14" ht="24.75" thickBot="1">
      <c r="A121" s="83">
        <v>2455</v>
      </c>
      <c r="B121" s="94" t="s">
        <v>188</v>
      </c>
      <c r="C121" s="84">
        <v>5</v>
      </c>
      <c r="D121" s="85">
        <v>5</v>
      </c>
      <c r="E121" s="80" t="s">
        <v>214</v>
      </c>
      <c r="F121" s="89">
        <f>SUM(G121:H121)</f>
        <v>0</v>
      </c>
      <c r="G121" s="90">
        <v>0</v>
      </c>
      <c r="H121" s="91">
        <v>0</v>
      </c>
      <c r="I121" s="89">
        <f>SUM(J121:K121)</f>
        <v>0</v>
      </c>
      <c r="J121" s="90">
        <v>0</v>
      </c>
      <c r="K121" s="91">
        <v>0</v>
      </c>
      <c r="L121" s="89">
        <f>SUM(M121:N121)</f>
        <v>0</v>
      </c>
      <c r="M121" s="90">
        <v>0</v>
      </c>
      <c r="N121" s="91">
        <v>0</v>
      </c>
    </row>
    <row r="122" spans="1:14">
      <c r="A122" s="83">
        <v>2460</v>
      </c>
      <c r="B122" s="94" t="s">
        <v>188</v>
      </c>
      <c r="C122" s="84">
        <v>6</v>
      </c>
      <c r="D122" s="85">
        <v>0</v>
      </c>
      <c r="E122" s="80" t="s">
        <v>215</v>
      </c>
      <c r="F122" s="86">
        <f>SUM(F124)</f>
        <v>0</v>
      </c>
      <c r="G122" s="86">
        <f t="shared" ref="G122:N122" si="34">SUM(G124)</f>
        <v>0</v>
      </c>
      <c r="H122" s="86">
        <f t="shared" si="34"/>
        <v>0</v>
      </c>
      <c r="I122" s="86">
        <f t="shared" si="34"/>
        <v>0</v>
      </c>
      <c r="J122" s="86">
        <f t="shared" si="34"/>
        <v>0</v>
      </c>
      <c r="K122" s="86">
        <f t="shared" si="34"/>
        <v>0</v>
      </c>
      <c r="L122" s="86">
        <f t="shared" si="34"/>
        <v>0</v>
      </c>
      <c r="M122" s="86">
        <f t="shared" si="34"/>
        <v>0</v>
      </c>
      <c r="N122" s="86">
        <f t="shared" si="34"/>
        <v>0</v>
      </c>
    </row>
    <row r="123" spans="1:14">
      <c r="A123" s="83"/>
      <c r="B123" s="75"/>
      <c r="C123" s="84"/>
      <c r="D123" s="85"/>
      <c r="E123" s="80" t="s">
        <v>138</v>
      </c>
      <c r="F123" s="92"/>
      <c r="G123" s="92"/>
      <c r="H123" s="92"/>
      <c r="I123" s="92"/>
      <c r="J123" s="92"/>
      <c r="K123" s="92"/>
      <c r="L123" s="92"/>
      <c r="M123" s="92"/>
      <c r="N123" s="92"/>
    </row>
    <row r="124" spans="1:14" ht="15.75" thickBot="1">
      <c r="A124" s="83">
        <v>2461</v>
      </c>
      <c r="B124" s="94" t="s">
        <v>188</v>
      </c>
      <c r="C124" s="84">
        <v>6</v>
      </c>
      <c r="D124" s="85">
        <v>1</v>
      </c>
      <c r="E124" s="80" t="s">
        <v>216</v>
      </c>
      <c r="F124" s="89">
        <f>SUM(G124:H124)</f>
        <v>0</v>
      </c>
      <c r="G124" s="90">
        <v>0</v>
      </c>
      <c r="H124" s="91">
        <v>0</v>
      </c>
      <c r="I124" s="89">
        <f>SUM(J124:K124)</f>
        <v>0</v>
      </c>
      <c r="J124" s="90">
        <v>0</v>
      </c>
      <c r="K124" s="91">
        <v>0</v>
      </c>
      <c r="L124" s="89">
        <f>SUM(M124:N124)</f>
        <v>0</v>
      </c>
      <c r="M124" s="90">
        <v>0</v>
      </c>
      <c r="N124" s="91">
        <v>0</v>
      </c>
    </row>
    <row r="125" spans="1:14">
      <c r="A125" s="83">
        <v>2470</v>
      </c>
      <c r="B125" s="94" t="s">
        <v>188</v>
      </c>
      <c r="C125" s="84">
        <v>7</v>
      </c>
      <c r="D125" s="85">
        <v>0</v>
      </c>
      <c r="E125" s="80" t="s">
        <v>217</v>
      </c>
      <c r="F125" s="86">
        <f>SUM(F127:F130)</f>
        <v>0</v>
      </c>
      <c r="G125" s="86">
        <f t="shared" ref="G125:N125" si="35">SUM(G127:G130)</f>
        <v>0</v>
      </c>
      <c r="H125" s="86">
        <f t="shared" si="35"/>
        <v>0</v>
      </c>
      <c r="I125" s="86">
        <f t="shared" si="35"/>
        <v>0</v>
      </c>
      <c r="J125" s="86">
        <f t="shared" si="35"/>
        <v>0</v>
      </c>
      <c r="K125" s="86">
        <f t="shared" si="35"/>
        <v>0</v>
      </c>
      <c r="L125" s="86">
        <f t="shared" si="35"/>
        <v>0</v>
      </c>
      <c r="M125" s="86">
        <f t="shared" si="35"/>
        <v>0</v>
      </c>
      <c r="N125" s="86">
        <f t="shared" si="35"/>
        <v>0</v>
      </c>
    </row>
    <row r="126" spans="1:14">
      <c r="A126" s="83"/>
      <c r="B126" s="75"/>
      <c r="C126" s="84"/>
      <c r="D126" s="85"/>
      <c r="E126" s="80" t="s">
        <v>138</v>
      </c>
      <c r="F126" s="86"/>
      <c r="G126" s="87"/>
      <c r="H126" s="88"/>
      <c r="I126" s="86"/>
      <c r="J126" s="87"/>
      <c r="K126" s="88"/>
      <c r="L126" s="86"/>
      <c r="M126" s="87"/>
      <c r="N126" s="88"/>
    </row>
    <row r="127" spans="1:14" ht="54.75" customHeight="1" thickBot="1">
      <c r="A127" s="83">
        <v>2471</v>
      </c>
      <c r="B127" s="94" t="s">
        <v>188</v>
      </c>
      <c r="C127" s="84">
        <v>7</v>
      </c>
      <c r="D127" s="85">
        <v>1</v>
      </c>
      <c r="E127" s="80" t="s">
        <v>218</v>
      </c>
      <c r="F127" s="89">
        <f>SUM(G127:H127)</f>
        <v>0</v>
      </c>
      <c r="G127" s="90">
        <v>0</v>
      </c>
      <c r="H127" s="91">
        <v>0</v>
      </c>
      <c r="I127" s="89">
        <f>SUM(J127:K127)</f>
        <v>0</v>
      </c>
      <c r="J127" s="90">
        <v>0</v>
      </c>
      <c r="K127" s="91">
        <v>0</v>
      </c>
      <c r="L127" s="89">
        <f>SUM(M127:N127)</f>
        <v>0</v>
      </c>
      <c r="M127" s="90">
        <v>0</v>
      </c>
      <c r="N127" s="91">
        <v>0</v>
      </c>
    </row>
    <row r="128" spans="1:14" ht="43.5" customHeight="1" thickBot="1">
      <c r="A128" s="83">
        <v>2472</v>
      </c>
      <c r="B128" s="94" t="s">
        <v>188</v>
      </c>
      <c r="C128" s="84">
        <v>7</v>
      </c>
      <c r="D128" s="85">
        <v>2</v>
      </c>
      <c r="E128" s="80" t="s">
        <v>219</v>
      </c>
      <c r="F128" s="89">
        <f>SUM(G128:H128)</f>
        <v>0</v>
      </c>
      <c r="G128" s="90">
        <v>0</v>
      </c>
      <c r="H128" s="91">
        <v>0</v>
      </c>
      <c r="I128" s="89">
        <f>SUM(J128:K128)</f>
        <v>0</v>
      </c>
      <c r="J128" s="90">
        <v>0</v>
      </c>
      <c r="K128" s="91">
        <v>0</v>
      </c>
      <c r="L128" s="89">
        <f>SUM(M128:N128)</f>
        <v>0</v>
      </c>
      <c r="M128" s="90">
        <v>0</v>
      </c>
      <c r="N128" s="91">
        <v>0</v>
      </c>
    </row>
    <row r="129" spans="1:14" ht="15.75" thickBot="1">
      <c r="A129" s="83">
        <v>2473</v>
      </c>
      <c r="B129" s="94" t="s">
        <v>188</v>
      </c>
      <c r="C129" s="84">
        <v>7</v>
      </c>
      <c r="D129" s="85">
        <v>3</v>
      </c>
      <c r="E129" s="80" t="s">
        <v>220</v>
      </c>
      <c r="F129" s="89">
        <f>SUM(G129:H129)</f>
        <v>0</v>
      </c>
      <c r="G129" s="90">
        <v>0</v>
      </c>
      <c r="H129" s="91">
        <v>0</v>
      </c>
      <c r="I129" s="89">
        <f>SUM(J129:K129)</f>
        <v>0</v>
      </c>
      <c r="J129" s="90">
        <v>0</v>
      </c>
      <c r="K129" s="91">
        <v>0</v>
      </c>
      <c r="L129" s="89">
        <f>SUM(M129:N129)</f>
        <v>0</v>
      </c>
      <c r="M129" s="90">
        <v>0</v>
      </c>
      <c r="N129" s="91">
        <v>0</v>
      </c>
    </row>
    <row r="130" spans="1:14" ht="36.75" thickBot="1">
      <c r="A130" s="83">
        <v>2474</v>
      </c>
      <c r="B130" s="94" t="s">
        <v>188</v>
      </c>
      <c r="C130" s="84">
        <v>7</v>
      </c>
      <c r="D130" s="85">
        <v>4</v>
      </c>
      <c r="E130" s="80" t="s">
        <v>221</v>
      </c>
      <c r="F130" s="89">
        <f>SUM(G130:H130)</f>
        <v>0</v>
      </c>
      <c r="G130" s="90">
        <v>0</v>
      </c>
      <c r="H130" s="91">
        <v>0</v>
      </c>
      <c r="I130" s="89">
        <f>SUM(J130:K130)</f>
        <v>0</v>
      </c>
      <c r="J130" s="90">
        <v>0</v>
      </c>
      <c r="K130" s="91">
        <v>0</v>
      </c>
      <c r="L130" s="89">
        <f>SUM(M130:N130)</f>
        <v>0</v>
      </c>
      <c r="M130" s="90">
        <v>0</v>
      </c>
      <c r="N130" s="91">
        <v>0</v>
      </c>
    </row>
    <row r="131" spans="1:14" ht="69.75" customHeight="1">
      <c r="A131" s="83">
        <v>2480</v>
      </c>
      <c r="B131" s="94" t="s">
        <v>188</v>
      </c>
      <c r="C131" s="84">
        <v>8</v>
      </c>
      <c r="D131" s="85">
        <v>0</v>
      </c>
      <c r="E131" s="80" t="s">
        <v>222</v>
      </c>
      <c r="F131" s="86">
        <f>SUM(F133:F139)</f>
        <v>0</v>
      </c>
      <c r="G131" s="86">
        <f t="shared" ref="G131:N131" si="36">SUM(G133:G139)</f>
        <v>0</v>
      </c>
      <c r="H131" s="86">
        <f t="shared" si="36"/>
        <v>0</v>
      </c>
      <c r="I131" s="86">
        <f t="shared" si="36"/>
        <v>0</v>
      </c>
      <c r="J131" s="86">
        <f t="shared" si="36"/>
        <v>0</v>
      </c>
      <c r="K131" s="86">
        <f t="shared" si="36"/>
        <v>0</v>
      </c>
      <c r="L131" s="86">
        <f t="shared" si="36"/>
        <v>0</v>
      </c>
      <c r="M131" s="86">
        <f t="shared" si="36"/>
        <v>0</v>
      </c>
      <c r="N131" s="86">
        <f t="shared" si="36"/>
        <v>0</v>
      </c>
    </row>
    <row r="132" spans="1:14">
      <c r="A132" s="83"/>
      <c r="B132" s="75"/>
      <c r="C132" s="84"/>
      <c r="D132" s="85"/>
      <c r="E132" s="80" t="s">
        <v>138</v>
      </c>
      <c r="F132" s="86"/>
      <c r="G132" s="87"/>
      <c r="H132" s="88"/>
      <c r="I132" s="86"/>
      <c r="J132" s="87"/>
      <c r="K132" s="88"/>
      <c r="L132" s="86"/>
      <c r="M132" s="87"/>
      <c r="N132" s="88"/>
    </row>
    <row r="133" spans="1:14" ht="91.5" customHeight="1" thickBot="1">
      <c r="A133" s="83">
        <v>2481</v>
      </c>
      <c r="B133" s="94" t="s">
        <v>188</v>
      </c>
      <c r="C133" s="84">
        <v>8</v>
      </c>
      <c r="D133" s="85">
        <v>1</v>
      </c>
      <c r="E133" s="80" t="s">
        <v>223</v>
      </c>
      <c r="F133" s="89">
        <f t="shared" ref="F133:F139" si="37">SUM(G133:H133)</f>
        <v>0</v>
      </c>
      <c r="G133" s="90">
        <v>0</v>
      </c>
      <c r="H133" s="91">
        <v>0</v>
      </c>
      <c r="I133" s="89">
        <f t="shared" ref="I133:I139" si="38">SUM(J133:K133)</f>
        <v>0</v>
      </c>
      <c r="J133" s="90">
        <v>0</v>
      </c>
      <c r="K133" s="91">
        <v>0</v>
      </c>
      <c r="L133" s="89">
        <f t="shared" ref="L133:L139" si="39">SUM(M133:N133)</f>
        <v>0</v>
      </c>
      <c r="M133" s="90">
        <v>0</v>
      </c>
      <c r="N133" s="91">
        <v>0</v>
      </c>
    </row>
    <row r="134" spans="1:14" ht="102" customHeight="1" thickBot="1">
      <c r="A134" s="83">
        <v>2482</v>
      </c>
      <c r="B134" s="94" t="s">
        <v>188</v>
      </c>
      <c r="C134" s="84">
        <v>8</v>
      </c>
      <c r="D134" s="85">
        <v>2</v>
      </c>
      <c r="E134" s="80" t="s">
        <v>224</v>
      </c>
      <c r="F134" s="89">
        <f t="shared" si="37"/>
        <v>0</v>
      </c>
      <c r="G134" s="90">
        <v>0</v>
      </c>
      <c r="H134" s="91">
        <v>0</v>
      </c>
      <c r="I134" s="89">
        <f t="shared" si="38"/>
        <v>0</v>
      </c>
      <c r="J134" s="90">
        <v>0</v>
      </c>
      <c r="K134" s="91">
        <v>0</v>
      </c>
      <c r="L134" s="89">
        <f t="shared" si="39"/>
        <v>0</v>
      </c>
      <c r="M134" s="90">
        <v>0</v>
      </c>
      <c r="N134" s="91">
        <v>0</v>
      </c>
    </row>
    <row r="135" spans="1:14" ht="60.75" customHeight="1" thickBot="1">
      <c r="A135" s="83">
        <v>2483</v>
      </c>
      <c r="B135" s="94" t="s">
        <v>188</v>
      </c>
      <c r="C135" s="84">
        <v>8</v>
      </c>
      <c r="D135" s="85">
        <v>3</v>
      </c>
      <c r="E135" s="80" t="s">
        <v>225</v>
      </c>
      <c r="F135" s="89">
        <f t="shared" si="37"/>
        <v>0</v>
      </c>
      <c r="G135" s="90">
        <v>0</v>
      </c>
      <c r="H135" s="91">
        <v>0</v>
      </c>
      <c r="I135" s="89">
        <f t="shared" si="38"/>
        <v>0</v>
      </c>
      <c r="J135" s="90">
        <v>0</v>
      </c>
      <c r="K135" s="91">
        <v>0</v>
      </c>
      <c r="L135" s="89">
        <f t="shared" si="39"/>
        <v>0</v>
      </c>
      <c r="M135" s="90">
        <v>0</v>
      </c>
      <c r="N135" s="91">
        <v>0</v>
      </c>
    </row>
    <row r="136" spans="1:14" ht="90" customHeight="1" thickBot="1">
      <c r="A136" s="83">
        <v>2484</v>
      </c>
      <c r="B136" s="94" t="s">
        <v>188</v>
      </c>
      <c r="C136" s="84">
        <v>8</v>
      </c>
      <c r="D136" s="85">
        <v>4</v>
      </c>
      <c r="E136" s="80" t="s">
        <v>226</v>
      </c>
      <c r="F136" s="89">
        <f t="shared" si="37"/>
        <v>0</v>
      </c>
      <c r="G136" s="90">
        <v>0</v>
      </c>
      <c r="H136" s="91">
        <v>0</v>
      </c>
      <c r="I136" s="89">
        <f t="shared" si="38"/>
        <v>0</v>
      </c>
      <c r="J136" s="90">
        <v>0</v>
      </c>
      <c r="K136" s="91">
        <v>0</v>
      </c>
      <c r="L136" s="89">
        <f t="shared" si="39"/>
        <v>0</v>
      </c>
      <c r="M136" s="90">
        <v>0</v>
      </c>
      <c r="N136" s="91">
        <v>0</v>
      </c>
    </row>
    <row r="137" spans="1:14" ht="60" customHeight="1" thickBot="1">
      <c r="A137" s="83">
        <v>2485</v>
      </c>
      <c r="B137" s="94" t="s">
        <v>188</v>
      </c>
      <c r="C137" s="84">
        <v>8</v>
      </c>
      <c r="D137" s="85">
        <v>5</v>
      </c>
      <c r="E137" s="80" t="s">
        <v>227</v>
      </c>
      <c r="F137" s="89">
        <f t="shared" si="37"/>
        <v>0</v>
      </c>
      <c r="G137" s="90">
        <v>0</v>
      </c>
      <c r="H137" s="91">
        <v>0</v>
      </c>
      <c r="I137" s="89">
        <f t="shared" si="38"/>
        <v>0</v>
      </c>
      <c r="J137" s="90">
        <v>0</v>
      </c>
      <c r="K137" s="91">
        <v>0</v>
      </c>
      <c r="L137" s="89">
        <f t="shared" si="39"/>
        <v>0</v>
      </c>
      <c r="M137" s="90">
        <v>0</v>
      </c>
      <c r="N137" s="91">
        <v>0</v>
      </c>
    </row>
    <row r="138" spans="1:14" ht="54.75" customHeight="1" thickBot="1">
      <c r="A138" s="83">
        <v>2486</v>
      </c>
      <c r="B138" s="94" t="s">
        <v>188</v>
      </c>
      <c r="C138" s="84">
        <v>8</v>
      </c>
      <c r="D138" s="85">
        <v>6</v>
      </c>
      <c r="E138" s="80" t="s">
        <v>228</v>
      </c>
      <c r="F138" s="89">
        <f t="shared" si="37"/>
        <v>0</v>
      </c>
      <c r="G138" s="90">
        <v>0</v>
      </c>
      <c r="H138" s="91">
        <v>0</v>
      </c>
      <c r="I138" s="89">
        <f t="shared" si="38"/>
        <v>0</v>
      </c>
      <c r="J138" s="90">
        <v>0</v>
      </c>
      <c r="K138" s="91">
        <v>0</v>
      </c>
      <c r="L138" s="89">
        <f t="shared" si="39"/>
        <v>0</v>
      </c>
      <c r="M138" s="90">
        <v>0</v>
      </c>
      <c r="N138" s="91">
        <v>0</v>
      </c>
    </row>
    <row r="139" spans="1:14" ht="54.75" customHeight="1" thickBot="1">
      <c r="A139" s="83">
        <v>2487</v>
      </c>
      <c r="B139" s="94" t="s">
        <v>188</v>
      </c>
      <c r="C139" s="84">
        <v>8</v>
      </c>
      <c r="D139" s="85">
        <v>7</v>
      </c>
      <c r="E139" s="80" t="s">
        <v>229</v>
      </c>
      <c r="F139" s="89">
        <f t="shared" si="37"/>
        <v>0</v>
      </c>
      <c r="G139" s="90">
        <v>0</v>
      </c>
      <c r="H139" s="91">
        <v>0</v>
      </c>
      <c r="I139" s="89">
        <f t="shared" si="38"/>
        <v>0</v>
      </c>
      <c r="J139" s="90">
        <v>0</v>
      </c>
      <c r="K139" s="91">
        <v>0</v>
      </c>
      <c r="L139" s="89">
        <f t="shared" si="39"/>
        <v>0</v>
      </c>
      <c r="M139" s="90">
        <v>0</v>
      </c>
      <c r="N139" s="91">
        <v>0</v>
      </c>
    </row>
    <row r="140" spans="1:14" ht="73.5" customHeight="1">
      <c r="A140" s="83">
        <v>2490</v>
      </c>
      <c r="B140" s="94" t="s">
        <v>188</v>
      </c>
      <c r="C140" s="84">
        <v>9</v>
      </c>
      <c r="D140" s="85">
        <v>0</v>
      </c>
      <c r="E140" s="80" t="s">
        <v>230</v>
      </c>
      <c r="F140" s="86">
        <f>SUM(F142)</f>
        <v>-200000</v>
      </c>
      <c r="G140" s="86">
        <f t="shared" ref="G140:N140" si="40">SUM(G142)</f>
        <v>0</v>
      </c>
      <c r="H140" s="86">
        <f t="shared" si="40"/>
        <v>-200000</v>
      </c>
      <c r="I140" s="86">
        <f t="shared" si="40"/>
        <v>-200000</v>
      </c>
      <c r="J140" s="86">
        <f t="shared" si="40"/>
        <v>0</v>
      </c>
      <c r="K140" s="86">
        <f t="shared" si="40"/>
        <v>-200000</v>
      </c>
      <c r="L140" s="86">
        <f t="shared" si="40"/>
        <v>-28170.397000000001</v>
      </c>
      <c r="M140" s="86">
        <f t="shared" si="40"/>
        <v>0</v>
      </c>
      <c r="N140" s="86">
        <f t="shared" si="40"/>
        <v>-28170.397000000001</v>
      </c>
    </row>
    <row r="141" spans="1:14">
      <c r="A141" s="83"/>
      <c r="B141" s="75"/>
      <c r="C141" s="84"/>
      <c r="D141" s="85"/>
      <c r="E141" s="80" t="s">
        <v>138</v>
      </c>
      <c r="F141" s="92"/>
      <c r="G141" s="92"/>
      <c r="H141" s="92"/>
      <c r="I141" s="92"/>
      <c r="J141" s="92"/>
      <c r="K141" s="92"/>
      <c r="L141" s="92"/>
      <c r="M141" s="92"/>
      <c r="N141" s="92"/>
    </row>
    <row r="142" spans="1:14" ht="46.5" customHeight="1" thickBot="1">
      <c r="A142" s="83">
        <v>2491</v>
      </c>
      <c r="B142" s="94" t="s">
        <v>188</v>
      </c>
      <c r="C142" s="84">
        <v>9</v>
      </c>
      <c r="D142" s="85">
        <v>1</v>
      </c>
      <c r="E142" s="80" t="s">
        <v>230</v>
      </c>
      <c r="F142" s="89">
        <f>SUM(G142:H142)</f>
        <v>-200000</v>
      </c>
      <c r="G142" s="90">
        <v>0</v>
      </c>
      <c r="H142" s="91">
        <v>-200000</v>
      </c>
      <c r="I142" s="89">
        <f>SUM(J142:K142)</f>
        <v>-200000</v>
      </c>
      <c r="J142" s="90">
        <v>0</v>
      </c>
      <c r="K142" s="91">
        <v>-200000</v>
      </c>
      <c r="L142" s="89">
        <f>SUM(M142:N142)</f>
        <v>-28170.397000000001</v>
      </c>
      <c r="M142" s="90">
        <v>0</v>
      </c>
      <c r="N142" s="91">
        <v>-28170.397000000001</v>
      </c>
    </row>
    <row r="143" spans="1:14" ht="67.5" customHeight="1">
      <c r="A143" s="83">
        <v>2500</v>
      </c>
      <c r="B143" s="94" t="s">
        <v>231</v>
      </c>
      <c r="C143" s="84">
        <v>0</v>
      </c>
      <c r="D143" s="85">
        <v>0</v>
      </c>
      <c r="E143" s="80" t="s">
        <v>232</v>
      </c>
      <c r="F143" s="86">
        <f>SUM(F145,F148,F151,F154,F157,F160,)</f>
        <v>150313.00020000001</v>
      </c>
      <c r="G143" s="86">
        <f t="shared" ref="G143:N143" si="41">SUM(G145,G148,G151,G154,G157,G160,)</f>
        <v>130313.0001</v>
      </c>
      <c r="H143" s="86">
        <f t="shared" si="41"/>
        <v>20000.000100000001</v>
      </c>
      <c r="I143" s="86">
        <f t="shared" si="41"/>
        <v>156813.00020000001</v>
      </c>
      <c r="J143" s="86">
        <f t="shared" si="41"/>
        <v>131813.0001</v>
      </c>
      <c r="K143" s="86">
        <f t="shared" si="41"/>
        <v>25000.000100000001</v>
      </c>
      <c r="L143" s="86">
        <f t="shared" si="41"/>
        <v>42274.659</v>
      </c>
      <c r="M143" s="86">
        <f t="shared" si="41"/>
        <v>36423.659</v>
      </c>
      <c r="N143" s="86">
        <f t="shared" si="41"/>
        <v>5851</v>
      </c>
    </row>
    <row r="144" spans="1:14">
      <c r="A144" s="74"/>
      <c r="B144" s="75"/>
      <c r="C144" s="76"/>
      <c r="D144" s="77"/>
      <c r="E144" s="80" t="s">
        <v>9</v>
      </c>
      <c r="F144" s="79"/>
      <c r="G144" s="81"/>
      <c r="H144" s="82"/>
      <c r="I144" s="79"/>
      <c r="J144" s="81"/>
      <c r="K144" s="82"/>
      <c r="L144" s="79"/>
      <c r="M144" s="81"/>
      <c r="N144" s="82"/>
    </row>
    <row r="145" spans="1:14">
      <c r="A145" s="83">
        <v>2510</v>
      </c>
      <c r="B145" s="94" t="s">
        <v>231</v>
      </c>
      <c r="C145" s="84">
        <v>1</v>
      </c>
      <c r="D145" s="85">
        <v>0</v>
      </c>
      <c r="E145" s="80" t="s">
        <v>233</v>
      </c>
      <c r="F145" s="86">
        <f>SUM(F147)</f>
        <v>125589.0001</v>
      </c>
      <c r="G145" s="86">
        <f t="shared" ref="G145:N145" si="42">SUM(G147)</f>
        <v>125589</v>
      </c>
      <c r="H145" s="86">
        <f t="shared" si="42"/>
        <v>1E-4</v>
      </c>
      <c r="I145" s="86">
        <f t="shared" si="42"/>
        <v>128589.0001</v>
      </c>
      <c r="J145" s="86">
        <f t="shared" si="42"/>
        <v>123589</v>
      </c>
      <c r="K145" s="86">
        <f t="shared" si="42"/>
        <v>5000.0001000000002</v>
      </c>
      <c r="L145" s="86">
        <f t="shared" si="42"/>
        <v>34353.218999999997</v>
      </c>
      <c r="M145" s="86">
        <f t="shared" si="42"/>
        <v>34353.218999999997</v>
      </c>
      <c r="N145" s="86">
        <f t="shared" si="42"/>
        <v>0</v>
      </c>
    </row>
    <row r="146" spans="1:14">
      <c r="A146" s="83"/>
      <c r="B146" s="75"/>
      <c r="C146" s="84"/>
      <c r="D146" s="85"/>
      <c r="E146" s="80" t="s">
        <v>138</v>
      </c>
      <c r="F146" s="92"/>
      <c r="G146" s="92"/>
      <c r="H146" s="92"/>
      <c r="I146" s="92"/>
      <c r="J146" s="92"/>
      <c r="K146" s="92"/>
      <c r="L146" s="92"/>
      <c r="M146" s="92"/>
      <c r="N146" s="92"/>
    </row>
    <row r="147" spans="1:14" ht="15.75" thickBot="1">
      <c r="A147" s="83">
        <v>2511</v>
      </c>
      <c r="B147" s="94" t="s">
        <v>231</v>
      </c>
      <c r="C147" s="84">
        <v>1</v>
      </c>
      <c r="D147" s="85">
        <v>1</v>
      </c>
      <c r="E147" s="80" t="s">
        <v>233</v>
      </c>
      <c r="F147" s="89">
        <f>SUM(G147:H147)</f>
        <v>125589.0001</v>
      </c>
      <c r="G147" s="90">
        <v>125589</v>
      </c>
      <c r="H147" s="91">
        <v>1E-4</v>
      </c>
      <c r="I147" s="89">
        <f>SUM(J147:K147)</f>
        <v>128589.0001</v>
      </c>
      <c r="J147" s="90">
        <v>123589</v>
      </c>
      <c r="K147" s="91">
        <v>5000.0001000000002</v>
      </c>
      <c r="L147" s="89">
        <f>SUM(M147:N147)</f>
        <v>34353.218999999997</v>
      </c>
      <c r="M147" s="90">
        <v>34353.218999999997</v>
      </c>
      <c r="N147" s="91">
        <v>0</v>
      </c>
    </row>
    <row r="148" spans="1:14">
      <c r="A148" s="83">
        <v>2520</v>
      </c>
      <c r="B148" s="94" t="s">
        <v>231</v>
      </c>
      <c r="C148" s="84">
        <v>2</v>
      </c>
      <c r="D148" s="85">
        <v>0</v>
      </c>
      <c r="E148" s="80" t="s">
        <v>234</v>
      </c>
      <c r="F148" s="86">
        <f>SUM(F150)</f>
        <v>0</v>
      </c>
      <c r="G148" s="86">
        <f t="shared" ref="G148:N148" si="43">SUM(G150)</f>
        <v>0</v>
      </c>
      <c r="H148" s="86">
        <f t="shared" si="43"/>
        <v>0</v>
      </c>
      <c r="I148" s="86">
        <f t="shared" si="43"/>
        <v>0</v>
      </c>
      <c r="J148" s="86">
        <f t="shared" si="43"/>
        <v>0</v>
      </c>
      <c r="K148" s="86">
        <f t="shared" si="43"/>
        <v>0</v>
      </c>
      <c r="L148" s="86">
        <f t="shared" si="43"/>
        <v>0</v>
      </c>
      <c r="M148" s="86">
        <f t="shared" si="43"/>
        <v>0</v>
      </c>
      <c r="N148" s="86">
        <f t="shared" si="43"/>
        <v>0</v>
      </c>
    </row>
    <row r="149" spans="1:14">
      <c r="A149" s="83"/>
      <c r="B149" s="75"/>
      <c r="C149" s="84"/>
      <c r="D149" s="85"/>
      <c r="E149" s="80" t="s">
        <v>138</v>
      </c>
      <c r="F149" s="92"/>
      <c r="G149" s="92"/>
      <c r="H149" s="92"/>
      <c r="I149" s="92"/>
      <c r="J149" s="92"/>
      <c r="K149" s="92"/>
      <c r="L149" s="92"/>
      <c r="M149" s="92"/>
      <c r="N149" s="92"/>
    </row>
    <row r="150" spans="1:14" ht="15.75" thickBot="1">
      <c r="A150" s="83">
        <v>2521</v>
      </c>
      <c r="B150" s="94" t="s">
        <v>231</v>
      </c>
      <c r="C150" s="84">
        <v>2</v>
      </c>
      <c r="D150" s="85">
        <v>1</v>
      </c>
      <c r="E150" s="80" t="s">
        <v>235</v>
      </c>
      <c r="F150" s="89">
        <f>SUM(G150:H150)</f>
        <v>0</v>
      </c>
      <c r="G150" s="90">
        <v>0</v>
      </c>
      <c r="H150" s="91">
        <v>0</v>
      </c>
      <c r="I150" s="89">
        <f>SUM(J150:K150)</f>
        <v>0</v>
      </c>
      <c r="J150" s="90">
        <v>0</v>
      </c>
      <c r="K150" s="91">
        <v>0</v>
      </c>
      <c r="L150" s="89">
        <f>SUM(M150:N150)</f>
        <v>0</v>
      </c>
      <c r="M150" s="90">
        <v>0</v>
      </c>
      <c r="N150" s="91">
        <v>0</v>
      </c>
    </row>
    <row r="151" spans="1:14" ht="36">
      <c r="A151" s="83">
        <v>2530</v>
      </c>
      <c r="B151" s="94" t="s">
        <v>231</v>
      </c>
      <c r="C151" s="84">
        <v>3</v>
      </c>
      <c r="D151" s="85">
        <v>0</v>
      </c>
      <c r="E151" s="80" t="s">
        <v>236</v>
      </c>
      <c r="F151" s="86">
        <f>SUM(F153)</f>
        <v>0</v>
      </c>
      <c r="G151" s="86">
        <f t="shared" ref="G151:N151" si="44">SUM(G153)</f>
        <v>0</v>
      </c>
      <c r="H151" s="86">
        <f t="shared" si="44"/>
        <v>0</v>
      </c>
      <c r="I151" s="86">
        <f t="shared" si="44"/>
        <v>0</v>
      </c>
      <c r="J151" s="86">
        <f t="shared" si="44"/>
        <v>0</v>
      </c>
      <c r="K151" s="86">
        <f t="shared" si="44"/>
        <v>0</v>
      </c>
      <c r="L151" s="86">
        <f t="shared" si="44"/>
        <v>0</v>
      </c>
      <c r="M151" s="86">
        <f t="shared" si="44"/>
        <v>0</v>
      </c>
      <c r="N151" s="86">
        <f t="shared" si="44"/>
        <v>0</v>
      </c>
    </row>
    <row r="152" spans="1:14">
      <c r="A152" s="83"/>
      <c r="B152" s="75"/>
      <c r="C152" s="84"/>
      <c r="D152" s="85"/>
      <c r="E152" s="80" t="s">
        <v>138</v>
      </c>
      <c r="F152" s="92"/>
      <c r="G152" s="92"/>
      <c r="H152" s="92"/>
      <c r="I152" s="92"/>
      <c r="J152" s="92"/>
      <c r="K152" s="92"/>
      <c r="L152" s="92"/>
      <c r="M152" s="92"/>
      <c r="N152" s="92"/>
    </row>
    <row r="153" spans="1:14" ht="36.75" thickBot="1">
      <c r="A153" s="83">
        <v>2531</v>
      </c>
      <c r="B153" s="94" t="s">
        <v>231</v>
      </c>
      <c r="C153" s="84">
        <v>3</v>
      </c>
      <c r="D153" s="85">
        <v>1</v>
      </c>
      <c r="E153" s="80" t="s">
        <v>236</v>
      </c>
      <c r="F153" s="89">
        <f>SUM(G153:H153)</f>
        <v>0</v>
      </c>
      <c r="G153" s="90">
        <v>0</v>
      </c>
      <c r="H153" s="91">
        <v>0</v>
      </c>
      <c r="I153" s="89">
        <f>SUM(J153:K153)</f>
        <v>0</v>
      </c>
      <c r="J153" s="90">
        <v>0</v>
      </c>
      <c r="K153" s="91">
        <v>0</v>
      </c>
      <c r="L153" s="89">
        <f>SUM(M153:N153)</f>
        <v>0</v>
      </c>
      <c r="M153" s="90">
        <v>0</v>
      </c>
      <c r="N153" s="91">
        <v>0</v>
      </c>
    </row>
    <row r="154" spans="1:14" ht="45.75" customHeight="1">
      <c r="A154" s="83">
        <v>2540</v>
      </c>
      <c r="B154" s="94" t="s">
        <v>231</v>
      </c>
      <c r="C154" s="84">
        <v>4</v>
      </c>
      <c r="D154" s="85">
        <v>0</v>
      </c>
      <c r="E154" s="80" t="s">
        <v>237</v>
      </c>
      <c r="F154" s="86">
        <f>SUM(F156)</f>
        <v>0</v>
      </c>
      <c r="G154" s="86">
        <f t="shared" ref="G154:N154" si="45">SUM(G156)</f>
        <v>0</v>
      </c>
      <c r="H154" s="86">
        <f t="shared" si="45"/>
        <v>0</v>
      </c>
      <c r="I154" s="86">
        <f t="shared" si="45"/>
        <v>0</v>
      </c>
      <c r="J154" s="86">
        <f t="shared" si="45"/>
        <v>0</v>
      </c>
      <c r="K154" s="86">
        <f t="shared" si="45"/>
        <v>0</v>
      </c>
      <c r="L154" s="86">
        <f t="shared" si="45"/>
        <v>0</v>
      </c>
      <c r="M154" s="86">
        <f t="shared" si="45"/>
        <v>0</v>
      </c>
      <c r="N154" s="86">
        <f t="shared" si="45"/>
        <v>0</v>
      </c>
    </row>
    <row r="155" spans="1:14">
      <c r="A155" s="83"/>
      <c r="B155" s="75"/>
      <c r="C155" s="84"/>
      <c r="D155" s="85"/>
      <c r="E155" s="80" t="s">
        <v>138</v>
      </c>
      <c r="F155" s="92"/>
      <c r="G155" s="92"/>
      <c r="H155" s="92"/>
      <c r="I155" s="92"/>
      <c r="J155" s="92"/>
      <c r="K155" s="92"/>
      <c r="L155" s="92"/>
      <c r="M155" s="92"/>
      <c r="N155" s="92"/>
    </row>
    <row r="156" spans="1:14" ht="42.75" customHeight="1" thickBot="1">
      <c r="A156" s="83">
        <v>2541</v>
      </c>
      <c r="B156" s="94" t="s">
        <v>231</v>
      </c>
      <c r="C156" s="84">
        <v>4</v>
      </c>
      <c r="D156" s="85">
        <v>1</v>
      </c>
      <c r="E156" s="80" t="s">
        <v>237</v>
      </c>
      <c r="F156" s="89">
        <f>SUM(G156:H156)</f>
        <v>0</v>
      </c>
      <c r="G156" s="90">
        <v>0</v>
      </c>
      <c r="H156" s="91">
        <v>0</v>
      </c>
      <c r="I156" s="89">
        <f>SUM(J156:K156)</f>
        <v>0</v>
      </c>
      <c r="J156" s="90">
        <v>0</v>
      </c>
      <c r="K156" s="91">
        <v>0</v>
      </c>
      <c r="L156" s="89">
        <f>SUM(M156:N156)</f>
        <v>0</v>
      </c>
      <c r="M156" s="90">
        <v>0</v>
      </c>
      <c r="N156" s="91">
        <v>0</v>
      </c>
    </row>
    <row r="157" spans="1:14" ht="74.25" customHeight="1">
      <c r="A157" s="83">
        <v>2550</v>
      </c>
      <c r="B157" s="94" t="s">
        <v>231</v>
      </c>
      <c r="C157" s="84">
        <v>5</v>
      </c>
      <c r="D157" s="85">
        <v>0</v>
      </c>
      <c r="E157" s="80" t="s">
        <v>238</v>
      </c>
      <c r="F157" s="86">
        <f>SUM(F159)</f>
        <v>0</v>
      </c>
      <c r="G157" s="86">
        <f t="shared" ref="G157:N157" si="46">SUM(G159)</f>
        <v>0</v>
      </c>
      <c r="H157" s="86">
        <f t="shared" si="46"/>
        <v>0</v>
      </c>
      <c r="I157" s="86">
        <f t="shared" si="46"/>
        <v>0</v>
      </c>
      <c r="J157" s="86">
        <f t="shared" si="46"/>
        <v>0</v>
      </c>
      <c r="K157" s="86">
        <f t="shared" si="46"/>
        <v>0</v>
      </c>
      <c r="L157" s="86">
        <f t="shared" si="46"/>
        <v>0</v>
      </c>
      <c r="M157" s="86">
        <f t="shared" si="46"/>
        <v>0</v>
      </c>
      <c r="N157" s="86">
        <f t="shared" si="46"/>
        <v>0</v>
      </c>
    </row>
    <row r="158" spans="1:14">
      <c r="A158" s="83"/>
      <c r="B158" s="75"/>
      <c r="C158" s="84"/>
      <c r="D158" s="85"/>
      <c r="E158" s="80" t="s">
        <v>138</v>
      </c>
      <c r="F158" s="92"/>
      <c r="G158" s="92"/>
      <c r="H158" s="92"/>
      <c r="I158" s="92"/>
      <c r="J158" s="92"/>
      <c r="K158" s="92"/>
      <c r="L158" s="92"/>
      <c r="M158" s="92"/>
      <c r="N158" s="92"/>
    </row>
    <row r="159" spans="1:14" ht="69.75" customHeight="1" thickBot="1">
      <c r="A159" s="83">
        <v>2551</v>
      </c>
      <c r="B159" s="94" t="s">
        <v>231</v>
      </c>
      <c r="C159" s="84">
        <v>5</v>
      </c>
      <c r="D159" s="85">
        <v>1</v>
      </c>
      <c r="E159" s="80" t="s">
        <v>238</v>
      </c>
      <c r="F159" s="89">
        <f>SUM(G159:H159)</f>
        <v>0</v>
      </c>
      <c r="G159" s="90">
        <v>0</v>
      </c>
      <c r="H159" s="91">
        <v>0</v>
      </c>
      <c r="I159" s="89">
        <f>SUM(J159:K159)</f>
        <v>0</v>
      </c>
      <c r="J159" s="90">
        <v>0</v>
      </c>
      <c r="K159" s="91">
        <v>0</v>
      </c>
      <c r="L159" s="89">
        <f>SUM(M159:N159)</f>
        <v>0</v>
      </c>
      <c r="M159" s="90">
        <v>0</v>
      </c>
      <c r="N159" s="91">
        <v>0</v>
      </c>
    </row>
    <row r="160" spans="1:14" ht="43.5" customHeight="1">
      <c r="A160" s="83">
        <v>2560</v>
      </c>
      <c r="B160" s="94" t="s">
        <v>231</v>
      </c>
      <c r="C160" s="84">
        <v>6</v>
      </c>
      <c r="D160" s="85">
        <v>0</v>
      </c>
      <c r="E160" s="80" t="s">
        <v>239</v>
      </c>
      <c r="F160" s="86">
        <f>SUM(F162)</f>
        <v>24724.000100000001</v>
      </c>
      <c r="G160" s="86">
        <f t="shared" ref="G160:N160" si="47">SUM(G162)</f>
        <v>4724.0001000000002</v>
      </c>
      <c r="H160" s="86">
        <f t="shared" si="47"/>
        <v>20000</v>
      </c>
      <c r="I160" s="86">
        <f t="shared" si="47"/>
        <v>28224.000099999997</v>
      </c>
      <c r="J160" s="86">
        <f t="shared" si="47"/>
        <v>8224.0000999999993</v>
      </c>
      <c r="K160" s="86">
        <f t="shared" si="47"/>
        <v>20000</v>
      </c>
      <c r="L160" s="86">
        <f t="shared" si="47"/>
        <v>7921.4400000000005</v>
      </c>
      <c r="M160" s="86">
        <f t="shared" si="47"/>
        <v>2070.44</v>
      </c>
      <c r="N160" s="86">
        <f t="shared" si="47"/>
        <v>5851</v>
      </c>
    </row>
    <row r="161" spans="1:14">
      <c r="A161" s="83"/>
      <c r="B161" s="75"/>
      <c r="C161" s="84"/>
      <c r="D161" s="85"/>
      <c r="E161" s="80" t="s">
        <v>138</v>
      </c>
      <c r="F161" s="92"/>
      <c r="G161" s="92"/>
      <c r="H161" s="92"/>
      <c r="I161" s="92"/>
      <c r="J161" s="92"/>
      <c r="K161" s="92"/>
      <c r="L161" s="92"/>
      <c r="M161" s="92"/>
      <c r="N161" s="92"/>
    </row>
    <row r="162" spans="1:14" ht="36.75" thickBot="1">
      <c r="A162" s="83">
        <v>2561</v>
      </c>
      <c r="B162" s="94" t="s">
        <v>231</v>
      </c>
      <c r="C162" s="84">
        <v>6</v>
      </c>
      <c r="D162" s="85">
        <v>1</v>
      </c>
      <c r="E162" s="80" t="s">
        <v>239</v>
      </c>
      <c r="F162" s="89">
        <f>SUM(G162:H162)</f>
        <v>24724.000100000001</v>
      </c>
      <c r="G162" s="90">
        <v>4724.0001000000002</v>
      </c>
      <c r="H162" s="91">
        <v>20000</v>
      </c>
      <c r="I162" s="89">
        <f>SUM(J162:K162)</f>
        <v>28224.000099999997</v>
      </c>
      <c r="J162" s="90">
        <v>8224.0000999999993</v>
      </c>
      <c r="K162" s="91">
        <v>20000</v>
      </c>
      <c r="L162" s="89">
        <f>SUM(M162:N162)</f>
        <v>7921.4400000000005</v>
      </c>
      <c r="M162" s="90">
        <v>2070.44</v>
      </c>
      <c r="N162" s="91">
        <v>5851</v>
      </c>
    </row>
    <row r="163" spans="1:14" ht="93" customHeight="1">
      <c r="A163" s="83">
        <v>2600</v>
      </c>
      <c r="B163" s="94" t="s">
        <v>240</v>
      </c>
      <c r="C163" s="84">
        <v>0</v>
      </c>
      <c r="D163" s="85">
        <v>0</v>
      </c>
      <c r="E163" s="80" t="s">
        <v>241</v>
      </c>
      <c r="F163" s="86">
        <f>SUM(F165,F168,F171,F174,F177,F180,)</f>
        <v>344711.4</v>
      </c>
      <c r="G163" s="86">
        <f t="shared" ref="G163:N163" si="48">SUM(G165,G168,G171,G174,G177,G180,)</f>
        <v>226511.4</v>
      </c>
      <c r="H163" s="86">
        <f t="shared" si="48"/>
        <v>118200</v>
      </c>
      <c r="I163" s="86">
        <f t="shared" si="48"/>
        <v>254211.4</v>
      </c>
      <c r="J163" s="86">
        <f t="shared" si="48"/>
        <v>221011.4</v>
      </c>
      <c r="K163" s="86">
        <f t="shared" si="48"/>
        <v>33200</v>
      </c>
      <c r="L163" s="86">
        <f t="shared" si="48"/>
        <v>82388.25</v>
      </c>
      <c r="M163" s="86">
        <f t="shared" si="48"/>
        <v>81538.25</v>
      </c>
      <c r="N163" s="86">
        <f t="shared" si="48"/>
        <v>850</v>
      </c>
    </row>
    <row r="164" spans="1:14">
      <c r="A164" s="74"/>
      <c r="B164" s="75"/>
      <c r="C164" s="76"/>
      <c r="D164" s="77"/>
      <c r="E164" s="80" t="s">
        <v>9</v>
      </c>
      <c r="F164" s="79"/>
      <c r="G164" s="81"/>
      <c r="H164" s="82"/>
      <c r="I164" s="79"/>
      <c r="J164" s="81"/>
      <c r="K164" s="82"/>
      <c r="L164" s="79"/>
      <c r="M164" s="81"/>
      <c r="N164" s="82"/>
    </row>
    <row r="165" spans="1:14" ht="24">
      <c r="A165" s="83">
        <v>2610</v>
      </c>
      <c r="B165" s="94" t="s">
        <v>240</v>
      </c>
      <c r="C165" s="84">
        <v>1</v>
      </c>
      <c r="D165" s="85">
        <v>0</v>
      </c>
      <c r="E165" s="80" t="s">
        <v>242</v>
      </c>
      <c r="F165" s="86">
        <f>SUM(F167)</f>
        <v>0</v>
      </c>
      <c r="G165" s="86">
        <f t="shared" ref="G165:N165" si="49">SUM(G167)</f>
        <v>0</v>
      </c>
      <c r="H165" s="86">
        <f t="shared" si="49"/>
        <v>0</v>
      </c>
      <c r="I165" s="86">
        <f t="shared" si="49"/>
        <v>0</v>
      </c>
      <c r="J165" s="86">
        <f t="shared" si="49"/>
        <v>0</v>
      </c>
      <c r="K165" s="86">
        <f t="shared" si="49"/>
        <v>0</v>
      </c>
      <c r="L165" s="86">
        <f t="shared" si="49"/>
        <v>0</v>
      </c>
      <c r="M165" s="86">
        <f t="shared" si="49"/>
        <v>0</v>
      </c>
      <c r="N165" s="86">
        <f t="shared" si="49"/>
        <v>0</v>
      </c>
    </row>
    <row r="166" spans="1:14">
      <c r="A166" s="83"/>
      <c r="B166" s="75"/>
      <c r="C166" s="84"/>
      <c r="D166" s="85"/>
      <c r="E166" s="80" t="s">
        <v>138</v>
      </c>
      <c r="F166" s="92"/>
      <c r="G166" s="92"/>
      <c r="H166" s="92"/>
      <c r="I166" s="92"/>
      <c r="J166" s="92"/>
      <c r="K166" s="92"/>
      <c r="L166" s="92"/>
      <c r="M166" s="92"/>
      <c r="N166" s="92"/>
    </row>
    <row r="167" spans="1:14" ht="24.75" thickBot="1">
      <c r="A167" s="83">
        <v>2611</v>
      </c>
      <c r="B167" s="94" t="s">
        <v>240</v>
      </c>
      <c r="C167" s="84">
        <v>1</v>
      </c>
      <c r="D167" s="85">
        <v>1</v>
      </c>
      <c r="E167" s="80" t="s">
        <v>243</v>
      </c>
      <c r="F167" s="89">
        <f>SUM(G167:H167)</f>
        <v>0</v>
      </c>
      <c r="G167" s="90">
        <v>0</v>
      </c>
      <c r="H167" s="91">
        <v>0</v>
      </c>
      <c r="I167" s="89">
        <f>SUM(J167:K167)</f>
        <v>0</v>
      </c>
      <c r="J167" s="90">
        <v>0</v>
      </c>
      <c r="K167" s="91">
        <v>0</v>
      </c>
      <c r="L167" s="89">
        <f>SUM(M167:N167)</f>
        <v>0</v>
      </c>
      <c r="M167" s="90">
        <v>0</v>
      </c>
      <c r="N167" s="91">
        <v>0</v>
      </c>
    </row>
    <row r="168" spans="1:14" ht="24">
      <c r="A168" s="83">
        <v>2620</v>
      </c>
      <c r="B168" s="94" t="s">
        <v>240</v>
      </c>
      <c r="C168" s="84">
        <v>2</v>
      </c>
      <c r="D168" s="85">
        <v>0</v>
      </c>
      <c r="E168" s="80" t="s">
        <v>244</v>
      </c>
      <c r="F168" s="86">
        <f>SUM(F170)</f>
        <v>50000</v>
      </c>
      <c r="G168" s="86">
        <f t="shared" ref="G168:N168" si="50">SUM(G170)</f>
        <v>0</v>
      </c>
      <c r="H168" s="86">
        <f t="shared" si="50"/>
        <v>50000</v>
      </c>
      <c r="I168" s="86">
        <f t="shared" si="50"/>
        <v>0</v>
      </c>
      <c r="J168" s="86">
        <f t="shared" si="50"/>
        <v>0</v>
      </c>
      <c r="K168" s="86">
        <f t="shared" si="50"/>
        <v>0</v>
      </c>
      <c r="L168" s="86">
        <f t="shared" si="50"/>
        <v>0</v>
      </c>
      <c r="M168" s="86">
        <f t="shared" si="50"/>
        <v>0</v>
      </c>
      <c r="N168" s="86">
        <f t="shared" si="50"/>
        <v>0</v>
      </c>
    </row>
    <row r="169" spans="1:14">
      <c r="A169" s="83"/>
      <c r="B169" s="75"/>
      <c r="C169" s="84"/>
      <c r="D169" s="85"/>
      <c r="E169" s="80" t="s">
        <v>138</v>
      </c>
      <c r="F169" s="92"/>
      <c r="G169" s="92"/>
      <c r="H169" s="92"/>
      <c r="I169" s="92"/>
      <c r="J169" s="92"/>
      <c r="K169" s="92"/>
      <c r="L169" s="92"/>
      <c r="M169" s="92"/>
      <c r="N169" s="92"/>
    </row>
    <row r="170" spans="1:14" ht="24.75" thickBot="1">
      <c r="A170" s="83">
        <v>2621</v>
      </c>
      <c r="B170" s="94" t="s">
        <v>240</v>
      </c>
      <c r="C170" s="84">
        <v>2</v>
      </c>
      <c r="D170" s="85">
        <v>1</v>
      </c>
      <c r="E170" s="80" t="s">
        <v>244</v>
      </c>
      <c r="F170" s="89">
        <f>SUM(G170:H170)</f>
        <v>50000</v>
      </c>
      <c r="G170" s="90">
        <v>0</v>
      </c>
      <c r="H170" s="91">
        <v>50000</v>
      </c>
      <c r="I170" s="89">
        <f>SUM(J170:K170)</f>
        <v>0</v>
      </c>
      <c r="J170" s="90">
        <v>0</v>
      </c>
      <c r="K170" s="91">
        <v>0</v>
      </c>
      <c r="L170" s="89">
        <f>SUM(M170:N170)</f>
        <v>0</v>
      </c>
      <c r="M170" s="90">
        <v>0</v>
      </c>
      <c r="N170" s="91">
        <v>0</v>
      </c>
    </row>
    <row r="171" spans="1:14">
      <c r="A171" s="83">
        <v>2630</v>
      </c>
      <c r="B171" s="94" t="s">
        <v>240</v>
      </c>
      <c r="C171" s="84">
        <v>3</v>
      </c>
      <c r="D171" s="85">
        <v>0</v>
      </c>
      <c r="E171" s="80" t="s">
        <v>245</v>
      </c>
      <c r="F171" s="86">
        <f>SUM(F173)</f>
        <v>0</v>
      </c>
      <c r="G171" s="86">
        <f t="shared" ref="G171:N171" si="51">SUM(G173)</f>
        <v>0</v>
      </c>
      <c r="H171" s="86">
        <f t="shared" si="51"/>
        <v>0</v>
      </c>
      <c r="I171" s="86">
        <f t="shared" si="51"/>
        <v>0</v>
      </c>
      <c r="J171" s="86">
        <f t="shared" si="51"/>
        <v>0</v>
      </c>
      <c r="K171" s="86">
        <f t="shared" si="51"/>
        <v>0</v>
      </c>
      <c r="L171" s="86">
        <f t="shared" si="51"/>
        <v>0</v>
      </c>
      <c r="M171" s="86">
        <f t="shared" si="51"/>
        <v>0</v>
      </c>
      <c r="N171" s="86">
        <f t="shared" si="51"/>
        <v>0</v>
      </c>
    </row>
    <row r="172" spans="1:14">
      <c r="A172" s="83"/>
      <c r="B172" s="75"/>
      <c r="C172" s="84"/>
      <c r="D172" s="85"/>
      <c r="E172" s="80" t="s">
        <v>138</v>
      </c>
      <c r="F172" s="92"/>
      <c r="G172" s="92"/>
      <c r="H172" s="92"/>
      <c r="I172" s="92"/>
      <c r="J172" s="92"/>
      <c r="K172" s="92"/>
      <c r="L172" s="92"/>
      <c r="M172" s="92"/>
      <c r="N172" s="92"/>
    </row>
    <row r="173" spans="1:14" ht="15.75" thickBot="1">
      <c r="A173" s="83">
        <v>2631</v>
      </c>
      <c r="B173" s="94" t="s">
        <v>240</v>
      </c>
      <c r="C173" s="84">
        <v>3</v>
      </c>
      <c r="D173" s="85">
        <v>1</v>
      </c>
      <c r="E173" s="80" t="s">
        <v>246</v>
      </c>
      <c r="F173" s="89">
        <f>SUM(G173:H173)</f>
        <v>0</v>
      </c>
      <c r="G173" s="90">
        <v>0</v>
      </c>
      <c r="H173" s="91">
        <v>0</v>
      </c>
      <c r="I173" s="89">
        <f>SUM(J173:K173)</f>
        <v>0</v>
      </c>
      <c r="J173" s="90">
        <v>0</v>
      </c>
      <c r="K173" s="91">
        <v>0</v>
      </c>
      <c r="L173" s="89">
        <f>SUM(M173:N173)</f>
        <v>0</v>
      </c>
      <c r="M173" s="90">
        <v>0</v>
      </c>
      <c r="N173" s="91">
        <v>0</v>
      </c>
    </row>
    <row r="174" spans="1:14" ht="24">
      <c r="A174" s="83">
        <v>2640</v>
      </c>
      <c r="B174" s="94" t="s">
        <v>240</v>
      </c>
      <c r="C174" s="84">
        <v>4</v>
      </c>
      <c r="D174" s="85">
        <v>0</v>
      </c>
      <c r="E174" s="80" t="s">
        <v>247</v>
      </c>
      <c r="F174" s="86">
        <f>SUM(F176)</f>
        <v>181716.4</v>
      </c>
      <c r="G174" s="86">
        <f t="shared" ref="G174:N174" si="52">SUM(G176)</f>
        <v>166516.4</v>
      </c>
      <c r="H174" s="86">
        <f t="shared" si="52"/>
        <v>15200</v>
      </c>
      <c r="I174" s="86">
        <f t="shared" si="52"/>
        <v>188716.4</v>
      </c>
      <c r="J174" s="86">
        <f t="shared" si="52"/>
        <v>173516.4</v>
      </c>
      <c r="K174" s="86">
        <f t="shared" si="52"/>
        <v>15200</v>
      </c>
      <c r="L174" s="86">
        <f t="shared" si="52"/>
        <v>80316.05</v>
      </c>
      <c r="M174" s="86">
        <f t="shared" si="52"/>
        <v>80316.05</v>
      </c>
      <c r="N174" s="86">
        <f t="shared" si="52"/>
        <v>0</v>
      </c>
    </row>
    <row r="175" spans="1:14">
      <c r="A175" s="83"/>
      <c r="B175" s="75"/>
      <c r="C175" s="84"/>
      <c r="D175" s="85"/>
      <c r="E175" s="80" t="s">
        <v>138</v>
      </c>
      <c r="F175" s="92"/>
      <c r="G175" s="92"/>
      <c r="H175" s="92"/>
      <c r="I175" s="92"/>
      <c r="J175" s="92"/>
      <c r="K175" s="92"/>
      <c r="L175" s="92"/>
      <c r="M175" s="92"/>
      <c r="N175" s="92"/>
    </row>
    <row r="176" spans="1:14" ht="24.75" thickBot="1">
      <c r="A176" s="83">
        <v>2641</v>
      </c>
      <c r="B176" s="94" t="s">
        <v>240</v>
      </c>
      <c r="C176" s="84">
        <v>4</v>
      </c>
      <c r="D176" s="85">
        <v>1</v>
      </c>
      <c r="E176" s="80" t="s">
        <v>248</v>
      </c>
      <c r="F176" s="89">
        <f>SUM(G176:H176)</f>
        <v>181716.4</v>
      </c>
      <c r="G176" s="90">
        <v>166516.4</v>
      </c>
      <c r="H176" s="91">
        <v>15200</v>
      </c>
      <c r="I176" s="89">
        <f>SUM(J176:K176)</f>
        <v>188716.4</v>
      </c>
      <c r="J176" s="90">
        <v>173516.4</v>
      </c>
      <c r="K176" s="91">
        <v>15200</v>
      </c>
      <c r="L176" s="89">
        <f>SUM(M176:N176)</f>
        <v>80316.05</v>
      </c>
      <c r="M176" s="90">
        <v>80316.05</v>
      </c>
      <c r="N176" s="91">
        <v>0</v>
      </c>
    </row>
    <row r="177" spans="1:14" ht="96" customHeight="1">
      <c r="A177" s="83">
        <v>2650</v>
      </c>
      <c r="B177" s="94" t="s">
        <v>240</v>
      </c>
      <c r="C177" s="84">
        <v>5</v>
      </c>
      <c r="D177" s="85">
        <v>0</v>
      </c>
      <c r="E177" s="80" t="s">
        <v>249</v>
      </c>
      <c r="F177" s="86">
        <f>SUM(F179)</f>
        <v>0</v>
      </c>
      <c r="G177" s="86">
        <f t="shared" ref="G177:N177" si="53">SUM(G179)</f>
        <v>0</v>
      </c>
      <c r="H177" s="86">
        <f t="shared" si="53"/>
        <v>0</v>
      </c>
      <c r="I177" s="86">
        <f t="shared" si="53"/>
        <v>0</v>
      </c>
      <c r="J177" s="86">
        <f t="shared" si="53"/>
        <v>0</v>
      </c>
      <c r="K177" s="86">
        <f t="shared" si="53"/>
        <v>0</v>
      </c>
      <c r="L177" s="86">
        <f t="shared" si="53"/>
        <v>0</v>
      </c>
      <c r="M177" s="86">
        <f t="shared" si="53"/>
        <v>0</v>
      </c>
      <c r="N177" s="86">
        <f t="shared" si="53"/>
        <v>0</v>
      </c>
    </row>
    <row r="178" spans="1:14">
      <c r="A178" s="83"/>
      <c r="B178" s="75"/>
      <c r="C178" s="84"/>
      <c r="D178" s="85"/>
      <c r="E178" s="80" t="s">
        <v>138</v>
      </c>
      <c r="F178" s="92"/>
      <c r="G178" s="92"/>
      <c r="H178" s="92"/>
      <c r="I178" s="92"/>
      <c r="J178" s="92"/>
      <c r="K178" s="92"/>
      <c r="L178" s="92"/>
      <c r="M178" s="92"/>
      <c r="N178" s="92"/>
    </row>
    <row r="179" spans="1:14" ht="78" customHeight="1" thickBot="1">
      <c r="A179" s="83">
        <v>2651</v>
      </c>
      <c r="B179" s="94" t="s">
        <v>240</v>
      </c>
      <c r="C179" s="84">
        <v>5</v>
      </c>
      <c r="D179" s="85">
        <v>1</v>
      </c>
      <c r="E179" s="339" t="s">
        <v>729</v>
      </c>
      <c r="F179" s="89">
        <f>SUM(G179:H179)</f>
        <v>0</v>
      </c>
      <c r="G179" s="90">
        <v>0</v>
      </c>
      <c r="H179" s="91">
        <v>0</v>
      </c>
      <c r="I179" s="89">
        <f>SUM(J179:K179)</f>
        <v>0</v>
      </c>
      <c r="J179" s="90">
        <v>0</v>
      </c>
      <c r="K179" s="91">
        <v>0</v>
      </c>
      <c r="L179" s="89">
        <f>SUM(M179:N179)</f>
        <v>0</v>
      </c>
      <c r="M179" s="90">
        <v>0</v>
      </c>
      <c r="N179" s="91">
        <v>0</v>
      </c>
    </row>
    <row r="180" spans="1:14" ht="79.5" customHeight="1">
      <c r="A180" s="83">
        <v>2660</v>
      </c>
      <c r="B180" s="94" t="s">
        <v>240</v>
      </c>
      <c r="C180" s="84">
        <v>6</v>
      </c>
      <c r="D180" s="85">
        <v>0</v>
      </c>
      <c r="E180" s="80" t="s">
        <v>250</v>
      </c>
      <c r="F180" s="86">
        <f>SUM(F182)</f>
        <v>112995</v>
      </c>
      <c r="G180" s="86">
        <f t="shared" ref="G180:N180" si="54">SUM(G182)</f>
        <v>59995</v>
      </c>
      <c r="H180" s="86">
        <f t="shared" si="54"/>
        <v>53000</v>
      </c>
      <c r="I180" s="86">
        <f t="shared" si="54"/>
        <v>65495</v>
      </c>
      <c r="J180" s="86">
        <f t="shared" si="54"/>
        <v>47495</v>
      </c>
      <c r="K180" s="86">
        <f t="shared" si="54"/>
        <v>18000</v>
      </c>
      <c r="L180" s="86">
        <f t="shared" si="54"/>
        <v>2072.1999999999998</v>
      </c>
      <c r="M180" s="86">
        <f t="shared" si="54"/>
        <v>1222.2</v>
      </c>
      <c r="N180" s="86">
        <f t="shared" si="54"/>
        <v>850</v>
      </c>
    </row>
    <row r="181" spans="1:14">
      <c r="A181" s="83"/>
      <c r="B181" s="75"/>
      <c r="C181" s="84"/>
      <c r="D181" s="85"/>
      <c r="E181" s="80" t="s">
        <v>138</v>
      </c>
      <c r="F181" s="92"/>
      <c r="G181" s="92"/>
      <c r="H181" s="92"/>
      <c r="I181" s="92"/>
      <c r="J181" s="92"/>
      <c r="K181" s="92"/>
      <c r="L181" s="92"/>
      <c r="M181" s="92"/>
      <c r="N181" s="92"/>
    </row>
    <row r="182" spans="1:14" ht="86.25" customHeight="1" thickBot="1">
      <c r="A182" s="83">
        <v>2661</v>
      </c>
      <c r="B182" s="94" t="s">
        <v>240</v>
      </c>
      <c r="C182" s="84">
        <v>6</v>
      </c>
      <c r="D182" s="85">
        <v>1</v>
      </c>
      <c r="E182" s="80" t="s">
        <v>250</v>
      </c>
      <c r="F182" s="89">
        <f>SUM(G182:H182)</f>
        <v>112995</v>
      </c>
      <c r="G182" s="90">
        <v>59995</v>
      </c>
      <c r="H182" s="91">
        <v>53000</v>
      </c>
      <c r="I182" s="89">
        <f>SUM(J182:K182)</f>
        <v>65495</v>
      </c>
      <c r="J182" s="90">
        <v>47495</v>
      </c>
      <c r="K182" s="91">
        <v>18000</v>
      </c>
      <c r="L182" s="89">
        <f>SUM(M182:N182)</f>
        <v>2072.1999999999998</v>
      </c>
      <c r="M182" s="90">
        <v>1222.2</v>
      </c>
      <c r="N182" s="91">
        <v>850</v>
      </c>
    </row>
    <row r="183" spans="1:14" ht="75" customHeight="1">
      <c r="A183" s="83">
        <v>2700</v>
      </c>
      <c r="B183" s="94" t="s">
        <v>251</v>
      </c>
      <c r="C183" s="84">
        <v>0</v>
      </c>
      <c r="D183" s="85">
        <v>0</v>
      </c>
      <c r="E183" s="80" t="s">
        <v>252</v>
      </c>
      <c r="F183" s="86">
        <f>SUM(F185,F190,F196,F202,F205,F208)</f>
        <v>0</v>
      </c>
      <c r="G183" s="86">
        <f t="shared" ref="G183:N183" si="55">SUM(G185,G190,G196,G202,G205,G208)</f>
        <v>0</v>
      </c>
      <c r="H183" s="86">
        <f t="shared" si="55"/>
        <v>0</v>
      </c>
      <c r="I183" s="86">
        <f t="shared" si="55"/>
        <v>0</v>
      </c>
      <c r="J183" s="86">
        <f t="shared" si="55"/>
        <v>0</v>
      </c>
      <c r="K183" s="86">
        <f t="shared" si="55"/>
        <v>0</v>
      </c>
      <c r="L183" s="86">
        <f t="shared" si="55"/>
        <v>0</v>
      </c>
      <c r="M183" s="86">
        <f t="shared" si="55"/>
        <v>0</v>
      </c>
      <c r="N183" s="86">
        <f t="shared" si="55"/>
        <v>0</v>
      </c>
    </row>
    <row r="184" spans="1:14">
      <c r="A184" s="74"/>
      <c r="B184" s="75"/>
      <c r="C184" s="76"/>
      <c r="D184" s="77"/>
      <c r="E184" s="80" t="s">
        <v>9</v>
      </c>
      <c r="F184" s="79"/>
      <c r="G184" s="81"/>
      <c r="H184" s="82"/>
      <c r="I184" s="79"/>
      <c r="J184" s="81"/>
      <c r="K184" s="82"/>
      <c r="L184" s="79"/>
      <c r="M184" s="81"/>
      <c r="N184" s="82"/>
    </row>
    <row r="185" spans="1:14" ht="59.25" customHeight="1">
      <c r="A185" s="83">
        <v>2710</v>
      </c>
      <c r="B185" s="94" t="s">
        <v>251</v>
      </c>
      <c r="C185" s="84">
        <v>1</v>
      </c>
      <c r="D185" s="85">
        <v>0</v>
      </c>
      <c r="E185" s="80" t="s">
        <v>253</v>
      </c>
      <c r="F185" s="86">
        <f>SUM(F187:F189)</f>
        <v>0</v>
      </c>
      <c r="G185" s="86">
        <f t="shared" ref="G185:N185" si="56">SUM(G187:G189)</f>
        <v>0</v>
      </c>
      <c r="H185" s="86">
        <f t="shared" si="56"/>
        <v>0</v>
      </c>
      <c r="I185" s="86">
        <f t="shared" si="56"/>
        <v>0</v>
      </c>
      <c r="J185" s="86">
        <f t="shared" si="56"/>
        <v>0</v>
      </c>
      <c r="K185" s="86">
        <f t="shared" si="56"/>
        <v>0</v>
      </c>
      <c r="L185" s="86">
        <f t="shared" si="56"/>
        <v>0</v>
      </c>
      <c r="M185" s="86">
        <f t="shared" si="56"/>
        <v>0</v>
      </c>
      <c r="N185" s="86">
        <f t="shared" si="56"/>
        <v>0</v>
      </c>
    </row>
    <row r="186" spans="1:14">
      <c r="A186" s="83"/>
      <c r="B186" s="75"/>
      <c r="C186" s="84"/>
      <c r="D186" s="85"/>
      <c r="E186" s="80" t="s">
        <v>138</v>
      </c>
      <c r="F186" s="86"/>
      <c r="G186" s="87"/>
      <c r="H186" s="88"/>
      <c r="I186" s="86"/>
      <c r="J186" s="87"/>
      <c r="K186" s="88"/>
      <c r="L186" s="86"/>
      <c r="M186" s="87"/>
      <c r="N186" s="88"/>
    </row>
    <row r="187" spans="1:14" ht="24.75" thickBot="1">
      <c r="A187" s="83">
        <v>2711</v>
      </c>
      <c r="B187" s="94" t="s">
        <v>251</v>
      </c>
      <c r="C187" s="84">
        <v>1</v>
      </c>
      <c r="D187" s="85">
        <v>1</v>
      </c>
      <c r="E187" s="80" t="s">
        <v>254</v>
      </c>
      <c r="F187" s="89">
        <f>SUM(G187:H187)</f>
        <v>0</v>
      </c>
      <c r="G187" s="87">
        <v>0</v>
      </c>
      <c r="H187" s="88">
        <v>0</v>
      </c>
      <c r="I187" s="89">
        <f>SUM(J187:K187)</f>
        <v>0</v>
      </c>
      <c r="J187" s="87">
        <v>0</v>
      </c>
      <c r="K187" s="88">
        <v>0</v>
      </c>
      <c r="L187" s="89">
        <f>SUM(M187:N187)</f>
        <v>0</v>
      </c>
      <c r="M187" s="87">
        <v>0</v>
      </c>
      <c r="N187" s="88">
        <v>0</v>
      </c>
    </row>
    <row r="188" spans="1:14" ht="24.75" thickBot="1">
      <c r="A188" s="83">
        <v>2712</v>
      </c>
      <c r="B188" s="94" t="s">
        <v>251</v>
      </c>
      <c r="C188" s="84">
        <v>1</v>
      </c>
      <c r="D188" s="85">
        <v>2</v>
      </c>
      <c r="E188" s="80" t="s">
        <v>255</v>
      </c>
      <c r="F188" s="89">
        <f>SUM(G188:H188)</f>
        <v>0</v>
      </c>
      <c r="G188" s="87">
        <v>0</v>
      </c>
      <c r="H188" s="88">
        <v>0</v>
      </c>
      <c r="I188" s="89">
        <f>SUM(J188:K188)</f>
        <v>0</v>
      </c>
      <c r="J188" s="87">
        <v>0</v>
      </c>
      <c r="K188" s="88">
        <v>0</v>
      </c>
      <c r="L188" s="89">
        <f>SUM(M188:N188)</f>
        <v>0</v>
      </c>
      <c r="M188" s="87">
        <v>0</v>
      </c>
      <c r="N188" s="88">
        <v>0</v>
      </c>
    </row>
    <row r="189" spans="1:14" ht="37.5" customHeight="1" thickBot="1">
      <c r="A189" s="83">
        <v>2713</v>
      </c>
      <c r="B189" s="94" t="s">
        <v>251</v>
      </c>
      <c r="C189" s="84">
        <v>1</v>
      </c>
      <c r="D189" s="85">
        <v>3</v>
      </c>
      <c r="E189" s="80" t="s">
        <v>256</v>
      </c>
      <c r="F189" s="89">
        <f>SUM(G189:H189)</f>
        <v>0</v>
      </c>
      <c r="G189" s="87">
        <v>0</v>
      </c>
      <c r="H189" s="88">
        <v>0</v>
      </c>
      <c r="I189" s="89">
        <f>SUM(J189:K189)</f>
        <v>0</v>
      </c>
      <c r="J189" s="87">
        <v>0</v>
      </c>
      <c r="K189" s="88">
        <v>0</v>
      </c>
      <c r="L189" s="89">
        <f>SUM(M189:N189)</f>
        <v>0</v>
      </c>
      <c r="M189" s="87">
        <v>0</v>
      </c>
      <c r="N189" s="88">
        <v>0</v>
      </c>
    </row>
    <row r="190" spans="1:14" ht="35.25" customHeight="1">
      <c r="A190" s="83">
        <v>2720</v>
      </c>
      <c r="B190" s="94" t="s">
        <v>251</v>
      </c>
      <c r="C190" s="84">
        <v>2</v>
      </c>
      <c r="D190" s="85">
        <v>0</v>
      </c>
      <c r="E190" s="80" t="s">
        <v>257</v>
      </c>
      <c r="F190" s="86">
        <f>SUM(F192:F195)</f>
        <v>0</v>
      </c>
      <c r="G190" s="86">
        <f t="shared" ref="G190:N190" si="57">SUM(G192:G195)</f>
        <v>0</v>
      </c>
      <c r="H190" s="86">
        <f t="shared" si="57"/>
        <v>0</v>
      </c>
      <c r="I190" s="86">
        <f t="shared" si="57"/>
        <v>0</v>
      </c>
      <c r="J190" s="86">
        <f t="shared" si="57"/>
        <v>0</v>
      </c>
      <c r="K190" s="86">
        <f t="shared" si="57"/>
        <v>0</v>
      </c>
      <c r="L190" s="86">
        <f t="shared" si="57"/>
        <v>0</v>
      </c>
      <c r="M190" s="86">
        <f t="shared" si="57"/>
        <v>0</v>
      </c>
      <c r="N190" s="86">
        <f t="shared" si="57"/>
        <v>0</v>
      </c>
    </row>
    <row r="191" spans="1:14">
      <c r="A191" s="83"/>
      <c r="B191" s="75"/>
      <c r="C191" s="84"/>
      <c r="D191" s="85"/>
      <c r="E191" s="80" t="s">
        <v>138</v>
      </c>
      <c r="F191" s="86"/>
      <c r="G191" s="87"/>
      <c r="H191" s="88"/>
      <c r="I191" s="86"/>
      <c r="J191" s="87"/>
      <c r="K191" s="88"/>
      <c r="L191" s="86"/>
      <c r="M191" s="87"/>
      <c r="N191" s="88"/>
    </row>
    <row r="192" spans="1:14" ht="45.75" customHeight="1" thickBot="1">
      <c r="A192" s="83">
        <v>2721</v>
      </c>
      <c r="B192" s="94" t="s">
        <v>251</v>
      </c>
      <c r="C192" s="84">
        <v>2</v>
      </c>
      <c r="D192" s="85">
        <v>1</v>
      </c>
      <c r="E192" s="80" t="s">
        <v>258</v>
      </c>
      <c r="F192" s="89">
        <f>SUM(G192:H192)</f>
        <v>0</v>
      </c>
      <c r="G192" s="90">
        <v>0</v>
      </c>
      <c r="H192" s="91">
        <v>0</v>
      </c>
      <c r="I192" s="89">
        <f>SUM(J192:K192)</f>
        <v>0</v>
      </c>
      <c r="J192" s="90">
        <v>0</v>
      </c>
      <c r="K192" s="91">
        <v>0</v>
      </c>
      <c r="L192" s="89">
        <f>SUM(M192:N192)</f>
        <v>0</v>
      </c>
      <c r="M192" s="90">
        <v>0</v>
      </c>
      <c r="N192" s="91">
        <v>0</v>
      </c>
    </row>
    <row r="193" spans="1:14" ht="46.5" customHeight="1" thickBot="1">
      <c r="A193" s="83">
        <v>2722</v>
      </c>
      <c r="B193" s="94" t="s">
        <v>251</v>
      </c>
      <c r="C193" s="84">
        <v>2</v>
      </c>
      <c r="D193" s="85">
        <v>2</v>
      </c>
      <c r="E193" s="80" t="s">
        <v>259</v>
      </c>
      <c r="F193" s="89">
        <f>SUM(G193:H193)</f>
        <v>0</v>
      </c>
      <c r="G193" s="90">
        <v>0</v>
      </c>
      <c r="H193" s="91">
        <v>0</v>
      </c>
      <c r="I193" s="89">
        <f>SUM(J193:K193)</f>
        <v>0</v>
      </c>
      <c r="J193" s="90">
        <v>0</v>
      </c>
      <c r="K193" s="91">
        <v>0</v>
      </c>
      <c r="L193" s="89">
        <f>SUM(M193:N193)</f>
        <v>0</v>
      </c>
      <c r="M193" s="90">
        <v>0</v>
      </c>
      <c r="N193" s="91">
        <v>0</v>
      </c>
    </row>
    <row r="194" spans="1:14" ht="24.75" thickBot="1">
      <c r="A194" s="83">
        <v>2723</v>
      </c>
      <c r="B194" s="94" t="s">
        <v>251</v>
      </c>
      <c r="C194" s="84">
        <v>2</v>
      </c>
      <c r="D194" s="85">
        <v>3</v>
      </c>
      <c r="E194" s="80" t="s">
        <v>260</v>
      </c>
      <c r="F194" s="89">
        <f>SUM(G194:H194)</f>
        <v>0</v>
      </c>
      <c r="G194" s="90">
        <v>0</v>
      </c>
      <c r="H194" s="91">
        <v>0</v>
      </c>
      <c r="I194" s="89">
        <f>SUM(J194:K194)</f>
        <v>0</v>
      </c>
      <c r="J194" s="90">
        <v>0</v>
      </c>
      <c r="K194" s="91">
        <v>0</v>
      </c>
      <c r="L194" s="89">
        <f>SUM(M194:N194)</f>
        <v>0</v>
      </c>
      <c r="M194" s="90">
        <v>0</v>
      </c>
      <c r="N194" s="91">
        <v>0</v>
      </c>
    </row>
    <row r="195" spans="1:14" ht="24.75" thickBot="1">
      <c r="A195" s="83">
        <v>2724</v>
      </c>
      <c r="B195" s="94" t="s">
        <v>251</v>
      </c>
      <c r="C195" s="84">
        <v>2</v>
      </c>
      <c r="D195" s="85">
        <v>4</v>
      </c>
      <c r="E195" s="80" t="s">
        <v>261</v>
      </c>
      <c r="F195" s="89">
        <f>SUM(G195:H195)</f>
        <v>0</v>
      </c>
      <c r="G195" s="90">
        <v>0</v>
      </c>
      <c r="H195" s="91">
        <v>0</v>
      </c>
      <c r="I195" s="89">
        <f>SUM(J195:K195)</f>
        <v>0</v>
      </c>
      <c r="J195" s="90">
        <v>0</v>
      </c>
      <c r="K195" s="91">
        <v>0</v>
      </c>
      <c r="L195" s="89">
        <f>SUM(M195:N195)</f>
        <v>0</v>
      </c>
      <c r="M195" s="90">
        <v>0</v>
      </c>
      <c r="N195" s="91">
        <v>0</v>
      </c>
    </row>
    <row r="196" spans="1:14" ht="24">
      <c r="A196" s="83">
        <v>2730</v>
      </c>
      <c r="B196" s="94" t="s">
        <v>251</v>
      </c>
      <c r="C196" s="84">
        <v>3</v>
      </c>
      <c r="D196" s="85">
        <v>0</v>
      </c>
      <c r="E196" s="80" t="s">
        <v>262</v>
      </c>
      <c r="F196" s="86">
        <f>SUM(F198:F201)</f>
        <v>0</v>
      </c>
      <c r="G196" s="86">
        <f t="shared" ref="G196:N196" si="58">SUM(G198:G201)</f>
        <v>0</v>
      </c>
      <c r="H196" s="86">
        <f t="shared" si="58"/>
        <v>0</v>
      </c>
      <c r="I196" s="86">
        <f t="shared" si="58"/>
        <v>0</v>
      </c>
      <c r="J196" s="86">
        <f t="shared" si="58"/>
        <v>0</v>
      </c>
      <c r="K196" s="86">
        <f t="shared" si="58"/>
        <v>0</v>
      </c>
      <c r="L196" s="86">
        <f t="shared" si="58"/>
        <v>0</v>
      </c>
      <c r="M196" s="86">
        <f t="shared" si="58"/>
        <v>0</v>
      </c>
      <c r="N196" s="86">
        <f t="shared" si="58"/>
        <v>0</v>
      </c>
    </row>
    <row r="197" spans="1:14">
      <c r="A197" s="83"/>
      <c r="B197" s="75"/>
      <c r="C197" s="84"/>
      <c r="D197" s="85"/>
      <c r="E197" s="80" t="s">
        <v>138</v>
      </c>
      <c r="F197" s="86"/>
      <c r="G197" s="87"/>
      <c r="H197" s="88"/>
      <c r="I197" s="86"/>
      <c r="J197" s="87"/>
      <c r="K197" s="88"/>
      <c r="L197" s="86"/>
      <c r="M197" s="87"/>
      <c r="N197" s="88"/>
    </row>
    <row r="198" spans="1:14" ht="36.75" thickBot="1">
      <c r="A198" s="83">
        <v>2731</v>
      </c>
      <c r="B198" s="94" t="s">
        <v>251</v>
      </c>
      <c r="C198" s="84">
        <v>3</v>
      </c>
      <c r="D198" s="85">
        <v>1</v>
      </c>
      <c r="E198" s="80" t="s">
        <v>263</v>
      </c>
      <c r="F198" s="89">
        <f>SUM(G198:H198)</f>
        <v>0</v>
      </c>
      <c r="G198" s="90">
        <v>0</v>
      </c>
      <c r="H198" s="91">
        <v>0</v>
      </c>
      <c r="I198" s="89">
        <f>SUM(J198:K198)</f>
        <v>0</v>
      </c>
      <c r="J198" s="90">
        <v>0</v>
      </c>
      <c r="K198" s="91">
        <v>0</v>
      </c>
      <c r="L198" s="89">
        <f>SUM(M198:N198)</f>
        <v>0</v>
      </c>
      <c r="M198" s="90">
        <v>0</v>
      </c>
      <c r="N198" s="91">
        <v>0</v>
      </c>
    </row>
    <row r="199" spans="1:14" ht="46.5" customHeight="1" thickBot="1">
      <c r="A199" s="83">
        <v>2732</v>
      </c>
      <c r="B199" s="94" t="s">
        <v>251</v>
      </c>
      <c r="C199" s="84">
        <v>3</v>
      </c>
      <c r="D199" s="85">
        <v>2</v>
      </c>
      <c r="E199" s="80" t="s">
        <v>264</v>
      </c>
      <c r="F199" s="89">
        <f>SUM(G199:H199)</f>
        <v>0</v>
      </c>
      <c r="G199" s="90">
        <v>0</v>
      </c>
      <c r="H199" s="91">
        <v>0</v>
      </c>
      <c r="I199" s="89">
        <f>SUM(J199:K199)</f>
        <v>0</v>
      </c>
      <c r="J199" s="90">
        <v>0</v>
      </c>
      <c r="K199" s="91">
        <v>0</v>
      </c>
      <c r="L199" s="89">
        <f>SUM(M199:N199)</f>
        <v>0</v>
      </c>
      <c r="M199" s="90">
        <v>0</v>
      </c>
      <c r="N199" s="91">
        <v>0</v>
      </c>
    </row>
    <row r="200" spans="1:14" ht="46.5" customHeight="1" thickBot="1">
      <c r="A200" s="83">
        <v>2733</v>
      </c>
      <c r="B200" s="94" t="s">
        <v>251</v>
      </c>
      <c r="C200" s="84">
        <v>3</v>
      </c>
      <c r="D200" s="85">
        <v>3</v>
      </c>
      <c r="E200" s="80" t="s">
        <v>265</v>
      </c>
      <c r="F200" s="89">
        <f>SUM(G200:H200)</f>
        <v>0</v>
      </c>
      <c r="G200" s="90">
        <v>0</v>
      </c>
      <c r="H200" s="91">
        <v>0</v>
      </c>
      <c r="I200" s="89">
        <f>SUM(J200:K200)</f>
        <v>0</v>
      </c>
      <c r="J200" s="90">
        <v>0</v>
      </c>
      <c r="K200" s="91">
        <v>0</v>
      </c>
      <c r="L200" s="89">
        <f>SUM(M200:N200)</f>
        <v>0</v>
      </c>
      <c r="M200" s="90">
        <v>0</v>
      </c>
      <c r="N200" s="91">
        <v>0</v>
      </c>
    </row>
    <row r="201" spans="1:14" ht="61.5" customHeight="1" thickBot="1">
      <c r="A201" s="83">
        <v>2734</v>
      </c>
      <c r="B201" s="94" t="s">
        <v>251</v>
      </c>
      <c r="C201" s="84">
        <v>3</v>
      </c>
      <c r="D201" s="85">
        <v>4</v>
      </c>
      <c r="E201" s="80" t="s">
        <v>266</v>
      </c>
      <c r="F201" s="89">
        <f>SUM(G201:H201)</f>
        <v>0</v>
      </c>
      <c r="G201" s="90">
        <v>0</v>
      </c>
      <c r="H201" s="91">
        <v>0</v>
      </c>
      <c r="I201" s="89">
        <f>SUM(J201:K201)</f>
        <v>0</v>
      </c>
      <c r="J201" s="90">
        <v>0</v>
      </c>
      <c r="K201" s="91">
        <v>0</v>
      </c>
      <c r="L201" s="89">
        <f>SUM(M201:N201)</f>
        <v>0</v>
      </c>
      <c r="M201" s="90">
        <v>0</v>
      </c>
      <c r="N201" s="91">
        <v>0</v>
      </c>
    </row>
    <row r="202" spans="1:14" ht="48" customHeight="1">
      <c r="A202" s="83">
        <v>2740</v>
      </c>
      <c r="B202" s="94" t="s">
        <v>251</v>
      </c>
      <c r="C202" s="84">
        <v>4</v>
      </c>
      <c r="D202" s="85">
        <v>0</v>
      </c>
      <c r="E202" s="80" t="s">
        <v>267</v>
      </c>
      <c r="F202" s="86">
        <f>SUM(F204)</f>
        <v>0</v>
      </c>
      <c r="G202" s="86">
        <f t="shared" ref="G202:N202" si="59">SUM(G204)</f>
        <v>0</v>
      </c>
      <c r="H202" s="86">
        <f t="shared" si="59"/>
        <v>0</v>
      </c>
      <c r="I202" s="86">
        <f t="shared" si="59"/>
        <v>0</v>
      </c>
      <c r="J202" s="86">
        <f t="shared" si="59"/>
        <v>0</v>
      </c>
      <c r="K202" s="86">
        <f t="shared" si="59"/>
        <v>0</v>
      </c>
      <c r="L202" s="86">
        <f t="shared" si="59"/>
        <v>0</v>
      </c>
      <c r="M202" s="86">
        <f t="shared" si="59"/>
        <v>0</v>
      </c>
      <c r="N202" s="86">
        <f t="shared" si="59"/>
        <v>0</v>
      </c>
    </row>
    <row r="203" spans="1:14">
      <c r="A203" s="83"/>
      <c r="B203" s="75"/>
      <c r="C203" s="84"/>
      <c r="D203" s="85"/>
      <c r="E203" s="80" t="s">
        <v>138</v>
      </c>
      <c r="F203" s="92"/>
      <c r="G203" s="92"/>
      <c r="H203" s="92"/>
      <c r="I203" s="92"/>
      <c r="J203" s="92"/>
      <c r="K203" s="92"/>
      <c r="L203" s="92"/>
      <c r="M203" s="92"/>
      <c r="N203" s="92"/>
    </row>
    <row r="204" spans="1:14" ht="42.75" customHeight="1" thickBot="1">
      <c r="A204" s="83">
        <v>2741</v>
      </c>
      <c r="B204" s="94" t="s">
        <v>251</v>
      </c>
      <c r="C204" s="84">
        <v>4</v>
      </c>
      <c r="D204" s="85">
        <v>1</v>
      </c>
      <c r="E204" s="80" t="s">
        <v>267</v>
      </c>
      <c r="F204" s="89">
        <f>SUM(G204:H204)</f>
        <v>0</v>
      </c>
      <c r="G204" s="90">
        <v>0</v>
      </c>
      <c r="H204" s="91">
        <v>0</v>
      </c>
      <c r="I204" s="89">
        <f>SUM(J204:K204)</f>
        <v>0</v>
      </c>
      <c r="J204" s="90">
        <v>0</v>
      </c>
      <c r="K204" s="91">
        <v>0</v>
      </c>
      <c r="L204" s="89">
        <f>SUM(M204:N204)</f>
        <v>0</v>
      </c>
      <c r="M204" s="90">
        <v>0</v>
      </c>
      <c r="N204" s="91">
        <v>0</v>
      </c>
    </row>
    <row r="205" spans="1:14" ht="66" customHeight="1">
      <c r="A205" s="83">
        <v>2750</v>
      </c>
      <c r="B205" s="94" t="s">
        <v>251</v>
      </c>
      <c r="C205" s="84">
        <v>5</v>
      </c>
      <c r="D205" s="85">
        <v>0</v>
      </c>
      <c r="E205" s="80" t="s">
        <v>268</v>
      </c>
      <c r="F205" s="86">
        <f>SUM(F207)</f>
        <v>0</v>
      </c>
      <c r="G205" s="86">
        <f t="shared" ref="G205:N205" si="60">SUM(G207)</f>
        <v>0</v>
      </c>
      <c r="H205" s="86">
        <f t="shared" si="60"/>
        <v>0</v>
      </c>
      <c r="I205" s="86">
        <f t="shared" si="60"/>
        <v>0</v>
      </c>
      <c r="J205" s="86">
        <f t="shared" si="60"/>
        <v>0</v>
      </c>
      <c r="K205" s="86">
        <f t="shared" si="60"/>
        <v>0</v>
      </c>
      <c r="L205" s="86">
        <f t="shared" si="60"/>
        <v>0</v>
      </c>
      <c r="M205" s="86">
        <f t="shared" si="60"/>
        <v>0</v>
      </c>
      <c r="N205" s="86">
        <f t="shared" si="60"/>
        <v>0</v>
      </c>
    </row>
    <row r="206" spans="1:14">
      <c r="A206" s="83"/>
      <c r="B206" s="75"/>
      <c r="C206" s="84"/>
      <c r="D206" s="85"/>
      <c r="E206" s="80" t="s">
        <v>138</v>
      </c>
      <c r="F206" s="92"/>
      <c r="G206" s="92"/>
      <c r="H206" s="92"/>
      <c r="I206" s="92"/>
      <c r="J206" s="92"/>
      <c r="K206" s="92"/>
      <c r="L206" s="92"/>
      <c r="M206" s="92"/>
      <c r="N206" s="92"/>
    </row>
    <row r="207" spans="1:14" ht="62.25" customHeight="1" thickBot="1">
      <c r="A207" s="83">
        <v>2751</v>
      </c>
      <c r="B207" s="94" t="s">
        <v>251</v>
      </c>
      <c r="C207" s="84">
        <v>5</v>
      </c>
      <c r="D207" s="85">
        <v>1</v>
      </c>
      <c r="E207" s="80" t="s">
        <v>268</v>
      </c>
      <c r="F207" s="89">
        <f>SUM(G207:H207)</f>
        <v>0</v>
      </c>
      <c r="G207" s="90">
        <v>0</v>
      </c>
      <c r="H207" s="91">
        <v>0</v>
      </c>
      <c r="I207" s="89">
        <f>SUM(J207:K207)</f>
        <v>0</v>
      </c>
      <c r="J207" s="90">
        <v>0</v>
      </c>
      <c r="K207" s="91">
        <v>0</v>
      </c>
      <c r="L207" s="89">
        <f>SUM(M207:N207)</f>
        <v>0</v>
      </c>
      <c r="M207" s="90">
        <v>0</v>
      </c>
      <c r="N207" s="91">
        <v>0</v>
      </c>
    </row>
    <row r="208" spans="1:14" ht="24">
      <c r="A208" s="83">
        <v>2760</v>
      </c>
      <c r="B208" s="94" t="s">
        <v>251</v>
      </c>
      <c r="C208" s="84">
        <v>6</v>
      </c>
      <c r="D208" s="85">
        <v>0</v>
      </c>
      <c r="E208" s="80" t="s">
        <v>269</v>
      </c>
      <c r="F208" s="92">
        <f>SUM(F210:F211)</f>
        <v>0</v>
      </c>
      <c r="G208" s="92">
        <f t="shared" ref="G208:N208" si="61">SUM(G210:G211)</f>
        <v>0</v>
      </c>
      <c r="H208" s="92">
        <f t="shared" si="61"/>
        <v>0</v>
      </c>
      <c r="I208" s="92">
        <f t="shared" si="61"/>
        <v>0</v>
      </c>
      <c r="J208" s="92">
        <f t="shared" si="61"/>
        <v>0</v>
      </c>
      <c r="K208" s="92">
        <f t="shared" si="61"/>
        <v>0</v>
      </c>
      <c r="L208" s="92">
        <f t="shared" si="61"/>
        <v>0</v>
      </c>
      <c r="M208" s="92">
        <f t="shared" si="61"/>
        <v>0</v>
      </c>
      <c r="N208" s="92">
        <f t="shared" si="61"/>
        <v>0</v>
      </c>
    </row>
    <row r="209" spans="1:14">
      <c r="A209" s="83"/>
      <c r="B209" s="75"/>
      <c r="C209" s="84"/>
      <c r="D209" s="85"/>
      <c r="E209" s="80" t="s">
        <v>138</v>
      </c>
      <c r="F209" s="92"/>
      <c r="G209" s="92"/>
      <c r="H209" s="92"/>
      <c r="I209" s="92"/>
      <c r="J209" s="92"/>
      <c r="K209" s="92"/>
      <c r="L209" s="92"/>
      <c r="M209" s="92"/>
      <c r="N209" s="92"/>
    </row>
    <row r="210" spans="1:14" ht="48.75" thickBot="1">
      <c r="A210" s="83">
        <v>2761</v>
      </c>
      <c r="B210" s="94" t="s">
        <v>251</v>
      </c>
      <c r="C210" s="84">
        <v>6</v>
      </c>
      <c r="D210" s="85">
        <v>1</v>
      </c>
      <c r="E210" s="80" t="s">
        <v>270</v>
      </c>
      <c r="F210" s="89">
        <f>SUM(G210:H210)</f>
        <v>0</v>
      </c>
      <c r="G210" s="90">
        <v>0</v>
      </c>
      <c r="H210" s="91">
        <v>0</v>
      </c>
      <c r="I210" s="89">
        <f>SUM(J210:K210)</f>
        <v>0</v>
      </c>
      <c r="J210" s="90">
        <v>0</v>
      </c>
      <c r="K210" s="91">
        <v>0</v>
      </c>
      <c r="L210" s="89">
        <f>SUM(M210:N210)</f>
        <v>0</v>
      </c>
      <c r="M210" s="90">
        <v>0</v>
      </c>
      <c r="N210" s="91">
        <v>0</v>
      </c>
    </row>
    <row r="211" spans="1:14" ht="24.75" thickBot="1">
      <c r="A211" s="83">
        <v>2762</v>
      </c>
      <c r="B211" s="94" t="s">
        <v>251</v>
      </c>
      <c r="C211" s="84">
        <v>6</v>
      </c>
      <c r="D211" s="85">
        <v>2</v>
      </c>
      <c r="E211" s="80" t="s">
        <v>269</v>
      </c>
      <c r="F211" s="89">
        <f>SUM(G211:H211)</f>
        <v>0</v>
      </c>
      <c r="G211" s="90">
        <v>0</v>
      </c>
      <c r="H211" s="91">
        <v>0</v>
      </c>
      <c r="I211" s="89">
        <f>SUM(J211:K211)</f>
        <v>0</v>
      </c>
      <c r="J211" s="90">
        <v>0</v>
      </c>
      <c r="K211" s="91">
        <v>0</v>
      </c>
      <c r="L211" s="89">
        <f>SUM(M211:N211)</f>
        <v>0</v>
      </c>
      <c r="M211" s="90">
        <v>0</v>
      </c>
      <c r="N211" s="91">
        <v>0</v>
      </c>
    </row>
    <row r="212" spans="1:14" ht="67.5" customHeight="1">
      <c r="A212" s="83">
        <v>2800</v>
      </c>
      <c r="B212" s="94" t="s">
        <v>271</v>
      </c>
      <c r="C212" s="84">
        <v>0</v>
      </c>
      <c r="D212" s="85">
        <v>0</v>
      </c>
      <c r="E212" s="80" t="s">
        <v>272</v>
      </c>
      <c r="F212" s="86">
        <f>SUM(F214,F217,F226,F231,F236,F239)</f>
        <v>784474.30059999996</v>
      </c>
      <c r="G212" s="86">
        <f t="shared" ref="G212:N212" si="62">SUM(G214,G217,G226,G231,G236,G239)</f>
        <v>764474.3004999999</v>
      </c>
      <c r="H212" s="86">
        <f t="shared" si="62"/>
        <v>20000.000100000001</v>
      </c>
      <c r="I212" s="86">
        <f t="shared" si="62"/>
        <v>806674.30059999996</v>
      </c>
      <c r="J212" s="86">
        <f t="shared" si="62"/>
        <v>780974.30050000001</v>
      </c>
      <c r="K212" s="86">
        <f t="shared" si="62"/>
        <v>25700.000100000001</v>
      </c>
      <c r="L212" s="86">
        <f t="shared" si="62"/>
        <v>333252.29199999996</v>
      </c>
      <c r="M212" s="86">
        <f t="shared" si="62"/>
        <v>324384.09199999995</v>
      </c>
      <c r="N212" s="86">
        <f t="shared" si="62"/>
        <v>8868.2000000000007</v>
      </c>
    </row>
    <row r="213" spans="1:14">
      <c r="A213" s="74"/>
      <c r="B213" s="75"/>
      <c r="C213" s="76"/>
      <c r="D213" s="77"/>
      <c r="E213" s="80" t="s">
        <v>9</v>
      </c>
      <c r="F213" s="79"/>
      <c r="G213" s="81"/>
      <c r="H213" s="82"/>
      <c r="I213" s="79"/>
      <c r="J213" s="81"/>
      <c r="K213" s="82"/>
      <c r="L213" s="79"/>
      <c r="M213" s="81"/>
      <c r="N213" s="82"/>
    </row>
    <row r="214" spans="1:14" ht="24">
      <c r="A214" s="83">
        <v>2810</v>
      </c>
      <c r="B214" s="94" t="s">
        <v>271</v>
      </c>
      <c r="C214" s="84">
        <v>1</v>
      </c>
      <c r="D214" s="85">
        <v>0</v>
      </c>
      <c r="E214" s="80" t="s">
        <v>273</v>
      </c>
      <c r="F214" s="86">
        <f>SUM(F216)</f>
        <v>332109.60019999999</v>
      </c>
      <c r="G214" s="86">
        <f t="shared" ref="G214:N214" si="63">SUM(G216)</f>
        <v>332109.60019999999</v>
      </c>
      <c r="H214" s="86">
        <f t="shared" si="63"/>
        <v>0</v>
      </c>
      <c r="I214" s="86">
        <f t="shared" si="63"/>
        <v>336544.00020000001</v>
      </c>
      <c r="J214" s="86">
        <f t="shared" si="63"/>
        <v>336544.00020000001</v>
      </c>
      <c r="K214" s="86">
        <f t="shared" si="63"/>
        <v>0</v>
      </c>
      <c r="L214" s="86">
        <f t="shared" si="63"/>
        <v>138394.07699999999</v>
      </c>
      <c r="M214" s="86">
        <f t="shared" si="63"/>
        <v>138394.07699999999</v>
      </c>
      <c r="N214" s="86">
        <f t="shared" si="63"/>
        <v>0</v>
      </c>
    </row>
    <row r="215" spans="1:14">
      <c r="A215" s="83"/>
      <c r="B215" s="75"/>
      <c r="C215" s="84"/>
      <c r="D215" s="85"/>
      <c r="E215" s="80" t="s">
        <v>138</v>
      </c>
      <c r="F215" s="92"/>
      <c r="G215" s="92"/>
      <c r="H215" s="92"/>
      <c r="I215" s="92"/>
      <c r="J215" s="92"/>
      <c r="K215" s="92"/>
      <c r="L215" s="92"/>
      <c r="M215" s="92"/>
      <c r="N215" s="92"/>
    </row>
    <row r="216" spans="1:14" ht="24.75" thickBot="1">
      <c r="A216" s="83">
        <v>2811</v>
      </c>
      <c r="B216" s="94" t="s">
        <v>271</v>
      </c>
      <c r="C216" s="84">
        <v>1</v>
      </c>
      <c r="D216" s="85">
        <v>1</v>
      </c>
      <c r="E216" s="80" t="s">
        <v>273</v>
      </c>
      <c r="F216" s="89">
        <f>SUM(G216:H216)</f>
        <v>332109.60019999999</v>
      </c>
      <c r="G216" s="90">
        <v>332109.60019999999</v>
      </c>
      <c r="H216" s="91">
        <v>0</v>
      </c>
      <c r="I216" s="89">
        <f>SUM(J216:K216)</f>
        <v>336544.00020000001</v>
      </c>
      <c r="J216" s="90">
        <v>336544.00020000001</v>
      </c>
      <c r="K216" s="91">
        <v>0</v>
      </c>
      <c r="L216" s="89">
        <f>SUM(M216:N216)</f>
        <v>138394.07699999999</v>
      </c>
      <c r="M216" s="90">
        <v>138394.07699999999</v>
      </c>
      <c r="N216" s="91">
        <v>0</v>
      </c>
    </row>
    <row r="217" spans="1:14" ht="24">
      <c r="A217" s="83">
        <v>2820</v>
      </c>
      <c r="B217" s="94" t="s">
        <v>271</v>
      </c>
      <c r="C217" s="84">
        <v>2</v>
      </c>
      <c r="D217" s="85">
        <v>0</v>
      </c>
      <c r="E217" s="80" t="s">
        <v>274</v>
      </c>
      <c r="F217" s="86">
        <f>SUM(F219:F225)</f>
        <v>417774.70010000002</v>
      </c>
      <c r="G217" s="86">
        <f t="shared" ref="G217:N217" si="64">SUM(G219:G225)</f>
        <v>397774.7</v>
      </c>
      <c r="H217" s="86">
        <f t="shared" si="64"/>
        <v>20000.000100000001</v>
      </c>
      <c r="I217" s="86">
        <f t="shared" si="64"/>
        <v>423040.30010000005</v>
      </c>
      <c r="J217" s="86">
        <f t="shared" si="64"/>
        <v>397340.30000000005</v>
      </c>
      <c r="K217" s="86">
        <f t="shared" si="64"/>
        <v>25700.000100000001</v>
      </c>
      <c r="L217" s="86">
        <f t="shared" si="64"/>
        <v>171026.68</v>
      </c>
      <c r="M217" s="86">
        <f t="shared" si="64"/>
        <v>162158.47999999998</v>
      </c>
      <c r="N217" s="86">
        <f t="shared" si="64"/>
        <v>8868.2000000000007</v>
      </c>
    </row>
    <row r="218" spans="1:14">
      <c r="A218" s="83"/>
      <c r="B218" s="75"/>
      <c r="C218" s="84"/>
      <c r="D218" s="85"/>
      <c r="E218" s="80" t="s">
        <v>138</v>
      </c>
      <c r="F218" s="86"/>
      <c r="G218" s="87"/>
      <c r="H218" s="88"/>
      <c r="I218" s="86"/>
      <c r="J218" s="87"/>
      <c r="K218" s="88"/>
      <c r="L218" s="86"/>
      <c r="M218" s="87"/>
      <c r="N218" s="88"/>
    </row>
    <row r="219" spans="1:14" ht="15.75" thickBot="1">
      <c r="A219" s="83">
        <v>2821</v>
      </c>
      <c r="B219" s="94" t="s">
        <v>271</v>
      </c>
      <c r="C219" s="84">
        <v>2</v>
      </c>
      <c r="D219" s="85">
        <v>1</v>
      </c>
      <c r="E219" s="80" t="s">
        <v>275</v>
      </c>
      <c r="F219" s="89">
        <f t="shared" ref="F219:F225" si="65">SUM(G219:H219)</f>
        <v>40941.599999999999</v>
      </c>
      <c r="G219" s="87">
        <v>40941.599999999999</v>
      </c>
      <c r="H219" s="88">
        <v>0</v>
      </c>
      <c r="I219" s="89">
        <f t="shared" ref="I219:I225" si="66">SUM(J219:K219)</f>
        <v>40941.599999999999</v>
      </c>
      <c r="J219" s="87">
        <v>40941.599999999999</v>
      </c>
      <c r="K219" s="88">
        <v>0</v>
      </c>
      <c r="L219" s="89">
        <f t="shared" ref="L219:L225" si="67">SUM(M219:N219)</f>
        <v>15711.8</v>
      </c>
      <c r="M219" s="87">
        <v>15711.8</v>
      </c>
      <c r="N219" s="88">
        <v>0</v>
      </c>
    </row>
    <row r="220" spans="1:14" ht="24.75" thickBot="1">
      <c r="A220" s="83">
        <v>2822</v>
      </c>
      <c r="B220" s="94" t="s">
        <v>271</v>
      </c>
      <c r="C220" s="84">
        <v>2</v>
      </c>
      <c r="D220" s="85">
        <v>2</v>
      </c>
      <c r="E220" s="80" t="s">
        <v>276</v>
      </c>
      <c r="F220" s="89">
        <f t="shared" si="65"/>
        <v>28768.2</v>
      </c>
      <c r="G220" s="87">
        <v>28768.2</v>
      </c>
      <c r="H220" s="88">
        <v>0</v>
      </c>
      <c r="I220" s="89">
        <f t="shared" si="66"/>
        <v>29548.799999999999</v>
      </c>
      <c r="J220" s="87">
        <v>29548.799999999999</v>
      </c>
      <c r="K220" s="88">
        <v>0</v>
      </c>
      <c r="L220" s="89">
        <f t="shared" si="67"/>
        <v>12865.28</v>
      </c>
      <c r="M220" s="87">
        <v>12865.28</v>
      </c>
      <c r="N220" s="88">
        <v>0</v>
      </c>
    </row>
    <row r="221" spans="1:14" ht="36.75" thickBot="1">
      <c r="A221" s="83">
        <v>2823</v>
      </c>
      <c r="B221" s="94" t="s">
        <v>271</v>
      </c>
      <c r="C221" s="84">
        <v>2</v>
      </c>
      <c r="D221" s="85">
        <v>3</v>
      </c>
      <c r="E221" s="80" t="s">
        <v>277</v>
      </c>
      <c r="F221" s="89">
        <f t="shared" si="65"/>
        <v>328064.90000000002</v>
      </c>
      <c r="G221" s="87">
        <v>328064.90000000002</v>
      </c>
      <c r="H221" s="88">
        <v>0</v>
      </c>
      <c r="I221" s="89">
        <f t="shared" si="66"/>
        <v>326849.90000000002</v>
      </c>
      <c r="J221" s="87">
        <v>326849.90000000002</v>
      </c>
      <c r="K221" s="88">
        <v>0</v>
      </c>
      <c r="L221" s="89">
        <f t="shared" si="67"/>
        <v>133581.4</v>
      </c>
      <c r="M221" s="87">
        <v>133581.4</v>
      </c>
      <c r="N221" s="88">
        <v>0</v>
      </c>
    </row>
    <row r="222" spans="1:14" ht="52.5" customHeight="1" thickBot="1">
      <c r="A222" s="83">
        <v>2824</v>
      </c>
      <c r="B222" s="94" t="s">
        <v>271</v>
      </c>
      <c r="C222" s="84">
        <v>2</v>
      </c>
      <c r="D222" s="85">
        <v>4</v>
      </c>
      <c r="E222" s="80" t="s">
        <v>278</v>
      </c>
      <c r="F222" s="89">
        <f t="shared" si="65"/>
        <v>0</v>
      </c>
      <c r="G222" s="87">
        <v>0</v>
      </c>
      <c r="H222" s="88">
        <v>0</v>
      </c>
      <c r="I222" s="89">
        <f t="shared" si="66"/>
        <v>0</v>
      </c>
      <c r="J222" s="87">
        <v>0</v>
      </c>
      <c r="K222" s="88">
        <v>0</v>
      </c>
      <c r="L222" s="89">
        <f t="shared" si="67"/>
        <v>0</v>
      </c>
      <c r="M222" s="87">
        <v>0</v>
      </c>
      <c r="N222" s="88">
        <v>0</v>
      </c>
    </row>
    <row r="223" spans="1:14" ht="15.75" thickBot="1">
      <c r="A223" s="83">
        <v>2825</v>
      </c>
      <c r="B223" s="94" t="s">
        <v>271</v>
      </c>
      <c r="C223" s="84">
        <v>2</v>
      </c>
      <c r="D223" s="85">
        <v>5</v>
      </c>
      <c r="E223" s="80" t="s">
        <v>279</v>
      </c>
      <c r="F223" s="89">
        <f t="shared" si="65"/>
        <v>0</v>
      </c>
      <c r="G223" s="87">
        <v>0</v>
      </c>
      <c r="H223" s="88">
        <v>0</v>
      </c>
      <c r="I223" s="89">
        <f t="shared" si="66"/>
        <v>0</v>
      </c>
      <c r="J223" s="87">
        <v>0</v>
      </c>
      <c r="K223" s="88">
        <v>0</v>
      </c>
      <c r="L223" s="89">
        <f t="shared" si="67"/>
        <v>0</v>
      </c>
      <c r="M223" s="87">
        <v>0</v>
      </c>
      <c r="N223" s="88">
        <v>0</v>
      </c>
    </row>
    <row r="224" spans="1:14" ht="15.75" thickBot="1">
      <c r="A224" s="83">
        <v>2826</v>
      </c>
      <c r="B224" s="94" t="s">
        <v>271</v>
      </c>
      <c r="C224" s="84">
        <v>2</v>
      </c>
      <c r="D224" s="85">
        <v>6</v>
      </c>
      <c r="E224" s="80" t="s">
        <v>280</v>
      </c>
      <c r="F224" s="89">
        <f t="shared" si="65"/>
        <v>0</v>
      </c>
      <c r="G224" s="87">
        <v>0</v>
      </c>
      <c r="H224" s="88">
        <v>0</v>
      </c>
      <c r="I224" s="89">
        <f t="shared" si="66"/>
        <v>0</v>
      </c>
      <c r="J224" s="87">
        <v>0</v>
      </c>
      <c r="K224" s="88">
        <v>0</v>
      </c>
      <c r="L224" s="89">
        <f t="shared" si="67"/>
        <v>0</v>
      </c>
      <c r="M224" s="87">
        <v>0</v>
      </c>
      <c r="N224" s="88">
        <v>0</v>
      </c>
    </row>
    <row r="225" spans="1:14" ht="66.75" customHeight="1" thickBot="1">
      <c r="A225" s="83">
        <v>2827</v>
      </c>
      <c r="B225" s="94" t="s">
        <v>271</v>
      </c>
      <c r="C225" s="84">
        <v>2</v>
      </c>
      <c r="D225" s="85">
        <v>7</v>
      </c>
      <c r="E225" s="80" t="s">
        <v>281</v>
      </c>
      <c r="F225" s="89">
        <f t="shared" si="65"/>
        <v>20000.000100000001</v>
      </c>
      <c r="G225" s="87">
        <v>0</v>
      </c>
      <c r="H225" s="88">
        <v>20000.000100000001</v>
      </c>
      <c r="I225" s="89">
        <f t="shared" si="66"/>
        <v>25700.000100000001</v>
      </c>
      <c r="J225" s="87">
        <v>0</v>
      </c>
      <c r="K225" s="88">
        <v>25700.000100000001</v>
      </c>
      <c r="L225" s="89">
        <f t="shared" si="67"/>
        <v>8868.2000000000007</v>
      </c>
      <c r="M225" s="87">
        <v>0</v>
      </c>
      <c r="N225" s="88">
        <v>8868.2000000000007</v>
      </c>
    </row>
    <row r="226" spans="1:14" ht="66" customHeight="1">
      <c r="A226" s="83">
        <v>2830</v>
      </c>
      <c r="B226" s="94" t="s">
        <v>271</v>
      </c>
      <c r="C226" s="84">
        <v>3</v>
      </c>
      <c r="D226" s="85">
        <v>0</v>
      </c>
      <c r="E226" s="80" t="s">
        <v>282</v>
      </c>
      <c r="F226" s="86">
        <f>SUM(F228:F230)</f>
        <v>0</v>
      </c>
      <c r="G226" s="86">
        <f t="shared" ref="G226:N226" si="68">SUM(G228:G230)</f>
        <v>0</v>
      </c>
      <c r="H226" s="86">
        <f t="shared" si="68"/>
        <v>0</v>
      </c>
      <c r="I226" s="86">
        <f t="shared" si="68"/>
        <v>0</v>
      </c>
      <c r="J226" s="86">
        <f t="shared" si="68"/>
        <v>0</v>
      </c>
      <c r="K226" s="86">
        <f t="shared" si="68"/>
        <v>0</v>
      </c>
      <c r="L226" s="86">
        <f t="shared" si="68"/>
        <v>0</v>
      </c>
      <c r="M226" s="86">
        <f t="shared" si="68"/>
        <v>0</v>
      </c>
      <c r="N226" s="86">
        <f t="shared" si="68"/>
        <v>0</v>
      </c>
    </row>
    <row r="227" spans="1:14">
      <c r="A227" s="83"/>
      <c r="B227" s="75"/>
      <c r="C227" s="84"/>
      <c r="D227" s="85"/>
      <c r="E227" s="80" t="s">
        <v>138</v>
      </c>
      <c r="F227" s="86"/>
      <c r="G227" s="87"/>
      <c r="H227" s="88"/>
      <c r="I227" s="86"/>
      <c r="J227" s="87"/>
      <c r="K227" s="88"/>
      <c r="L227" s="86"/>
      <c r="M227" s="87"/>
      <c r="N227" s="88"/>
    </row>
    <row r="228" spans="1:14" ht="24.75" thickBot="1">
      <c r="A228" s="83">
        <v>2831</v>
      </c>
      <c r="B228" s="94" t="s">
        <v>271</v>
      </c>
      <c r="C228" s="84">
        <v>3</v>
      </c>
      <c r="D228" s="85">
        <v>1</v>
      </c>
      <c r="E228" s="80" t="s">
        <v>283</v>
      </c>
      <c r="F228" s="89">
        <f>SUM(G228:H228)</f>
        <v>0</v>
      </c>
      <c r="G228" s="87">
        <v>0</v>
      </c>
      <c r="H228" s="88">
        <v>0</v>
      </c>
      <c r="I228" s="89">
        <f>SUM(J228:K228)</f>
        <v>0</v>
      </c>
      <c r="J228" s="87">
        <v>0</v>
      </c>
      <c r="K228" s="88">
        <v>0</v>
      </c>
      <c r="L228" s="89">
        <f>SUM(M228:N228)</f>
        <v>0</v>
      </c>
      <c r="M228" s="87">
        <v>0</v>
      </c>
      <c r="N228" s="88">
        <v>0</v>
      </c>
    </row>
    <row r="229" spans="1:14" ht="24.75" thickBot="1">
      <c r="A229" s="83">
        <v>2832</v>
      </c>
      <c r="B229" s="94" t="s">
        <v>271</v>
      </c>
      <c r="C229" s="84">
        <v>3</v>
      </c>
      <c r="D229" s="85">
        <v>2</v>
      </c>
      <c r="E229" s="80" t="s">
        <v>284</v>
      </c>
      <c r="F229" s="89">
        <f>SUM(G229:H229)</f>
        <v>0</v>
      </c>
      <c r="G229" s="87">
        <v>0</v>
      </c>
      <c r="H229" s="88">
        <v>0</v>
      </c>
      <c r="I229" s="89">
        <f>SUM(J229:K229)</f>
        <v>0</v>
      </c>
      <c r="J229" s="87">
        <v>0</v>
      </c>
      <c r="K229" s="88">
        <v>0</v>
      </c>
      <c r="L229" s="89">
        <f>SUM(M229:N229)</f>
        <v>0</v>
      </c>
      <c r="M229" s="87">
        <v>0</v>
      </c>
      <c r="N229" s="88">
        <v>0</v>
      </c>
    </row>
    <row r="230" spans="1:14" ht="24.75" thickBot="1">
      <c r="A230" s="83">
        <v>2833</v>
      </c>
      <c r="B230" s="94" t="s">
        <v>271</v>
      </c>
      <c r="C230" s="84">
        <v>3</v>
      </c>
      <c r="D230" s="85">
        <v>3</v>
      </c>
      <c r="E230" s="80" t="s">
        <v>285</v>
      </c>
      <c r="F230" s="89">
        <f>SUM(G230:H230)</f>
        <v>0</v>
      </c>
      <c r="G230" s="87">
        <v>0</v>
      </c>
      <c r="H230" s="88">
        <v>0</v>
      </c>
      <c r="I230" s="89">
        <f>SUM(J230:K230)</f>
        <v>0</v>
      </c>
      <c r="J230" s="87">
        <v>0</v>
      </c>
      <c r="K230" s="88">
        <v>0</v>
      </c>
      <c r="L230" s="89">
        <f>SUM(M230:N230)</f>
        <v>0</v>
      </c>
      <c r="M230" s="87">
        <v>0</v>
      </c>
      <c r="N230" s="88">
        <v>0</v>
      </c>
    </row>
    <row r="231" spans="1:14" ht="42" customHeight="1">
      <c r="A231" s="83">
        <v>2840</v>
      </c>
      <c r="B231" s="94" t="s">
        <v>271</v>
      </c>
      <c r="C231" s="84">
        <v>4</v>
      </c>
      <c r="D231" s="85">
        <v>0</v>
      </c>
      <c r="E231" s="80" t="s">
        <v>286</v>
      </c>
      <c r="F231" s="86">
        <f>SUM(F233:F235)</f>
        <v>5000</v>
      </c>
      <c r="G231" s="86">
        <f t="shared" ref="G231:N231" si="69">SUM(G233:G235)</f>
        <v>5000</v>
      </c>
      <c r="H231" s="86">
        <f t="shared" si="69"/>
        <v>0</v>
      </c>
      <c r="I231" s="86">
        <f t="shared" si="69"/>
        <v>5000</v>
      </c>
      <c r="J231" s="86">
        <f t="shared" si="69"/>
        <v>5000</v>
      </c>
      <c r="K231" s="86">
        <f t="shared" si="69"/>
        <v>0</v>
      </c>
      <c r="L231" s="86">
        <f t="shared" si="69"/>
        <v>1630</v>
      </c>
      <c r="M231" s="86">
        <f t="shared" si="69"/>
        <v>1630</v>
      </c>
      <c r="N231" s="86">
        <f t="shared" si="69"/>
        <v>0</v>
      </c>
    </row>
    <row r="232" spans="1:14">
      <c r="A232" s="83"/>
      <c r="B232" s="75"/>
      <c r="C232" s="84"/>
      <c r="D232" s="85"/>
      <c r="E232" s="80" t="s">
        <v>138</v>
      </c>
      <c r="F232" s="86"/>
      <c r="G232" s="87"/>
      <c r="H232" s="88"/>
      <c r="I232" s="86"/>
      <c r="J232" s="87"/>
      <c r="K232" s="88"/>
      <c r="L232" s="86"/>
      <c r="M232" s="87"/>
      <c r="N232" s="88"/>
    </row>
    <row r="233" spans="1:14" ht="24.75" thickBot="1">
      <c r="A233" s="83">
        <v>2841</v>
      </c>
      <c r="B233" s="94" t="s">
        <v>271</v>
      </c>
      <c r="C233" s="84">
        <v>4</v>
      </c>
      <c r="D233" s="85">
        <v>1</v>
      </c>
      <c r="E233" s="80" t="s">
        <v>287</v>
      </c>
      <c r="F233" s="89">
        <f>SUM(G233:H233)</f>
        <v>0</v>
      </c>
      <c r="G233" s="87">
        <v>0</v>
      </c>
      <c r="H233" s="88">
        <v>0</v>
      </c>
      <c r="I233" s="89">
        <f>SUM(J233:K233)</f>
        <v>0</v>
      </c>
      <c r="J233" s="87">
        <v>0</v>
      </c>
      <c r="K233" s="88">
        <v>0</v>
      </c>
      <c r="L233" s="89">
        <f>SUM(M233:N233)</f>
        <v>0</v>
      </c>
      <c r="M233" s="87">
        <v>0</v>
      </c>
      <c r="N233" s="88">
        <v>0</v>
      </c>
    </row>
    <row r="234" spans="1:14" ht="66" customHeight="1" thickBot="1">
      <c r="A234" s="83">
        <v>2842</v>
      </c>
      <c r="B234" s="94" t="s">
        <v>271</v>
      </c>
      <c r="C234" s="84">
        <v>4</v>
      </c>
      <c r="D234" s="85">
        <v>2</v>
      </c>
      <c r="E234" s="80" t="s">
        <v>288</v>
      </c>
      <c r="F234" s="89">
        <f>SUM(G234:H234)</f>
        <v>5000</v>
      </c>
      <c r="G234" s="87">
        <v>5000</v>
      </c>
      <c r="H234" s="88">
        <v>0</v>
      </c>
      <c r="I234" s="89">
        <f>SUM(J234:K234)</f>
        <v>5000</v>
      </c>
      <c r="J234" s="87">
        <v>5000</v>
      </c>
      <c r="K234" s="88">
        <v>0</v>
      </c>
      <c r="L234" s="89">
        <f>SUM(M234:N234)</f>
        <v>1630</v>
      </c>
      <c r="M234" s="87">
        <v>1630</v>
      </c>
      <c r="N234" s="88">
        <v>0</v>
      </c>
    </row>
    <row r="235" spans="1:14" ht="43.5" customHeight="1" thickBot="1">
      <c r="A235" s="83">
        <v>2843</v>
      </c>
      <c r="B235" s="94" t="s">
        <v>271</v>
      </c>
      <c r="C235" s="84">
        <v>4</v>
      </c>
      <c r="D235" s="85">
        <v>3</v>
      </c>
      <c r="E235" s="80" t="s">
        <v>286</v>
      </c>
      <c r="F235" s="89">
        <f>SUM(G235:H235)</f>
        <v>0</v>
      </c>
      <c r="G235" s="87">
        <v>0</v>
      </c>
      <c r="H235" s="88">
        <v>0</v>
      </c>
      <c r="I235" s="89">
        <f>SUM(J235:K235)</f>
        <v>0</v>
      </c>
      <c r="J235" s="87">
        <v>0</v>
      </c>
      <c r="K235" s="88">
        <v>0</v>
      </c>
      <c r="L235" s="89">
        <f>SUM(M235:N235)</f>
        <v>0</v>
      </c>
      <c r="M235" s="87">
        <v>0</v>
      </c>
      <c r="N235" s="88">
        <v>0</v>
      </c>
    </row>
    <row r="236" spans="1:14" ht="69.75" customHeight="1">
      <c r="A236" s="83">
        <v>2850</v>
      </c>
      <c r="B236" s="94" t="s">
        <v>271</v>
      </c>
      <c r="C236" s="84">
        <v>5</v>
      </c>
      <c r="D236" s="85">
        <v>0</v>
      </c>
      <c r="E236" s="95" t="s">
        <v>289</v>
      </c>
      <c r="F236" s="86">
        <f>SUM(F238)</f>
        <v>0</v>
      </c>
      <c r="G236" s="86">
        <f t="shared" ref="G236:N236" si="70">SUM(G238)</f>
        <v>0</v>
      </c>
      <c r="H236" s="86">
        <f t="shared" si="70"/>
        <v>0</v>
      </c>
      <c r="I236" s="86">
        <f t="shared" si="70"/>
        <v>0</v>
      </c>
      <c r="J236" s="86">
        <f t="shared" si="70"/>
        <v>0</v>
      </c>
      <c r="K236" s="86">
        <f t="shared" si="70"/>
        <v>0</v>
      </c>
      <c r="L236" s="86">
        <f t="shared" si="70"/>
        <v>0</v>
      </c>
      <c r="M236" s="86">
        <f t="shared" si="70"/>
        <v>0</v>
      </c>
      <c r="N236" s="86">
        <f t="shared" si="70"/>
        <v>0</v>
      </c>
    </row>
    <row r="237" spans="1:14">
      <c r="A237" s="83"/>
      <c r="B237" s="75"/>
      <c r="C237" s="84"/>
      <c r="D237" s="85"/>
      <c r="E237" s="80" t="s">
        <v>138</v>
      </c>
      <c r="F237" s="92"/>
      <c r="G237" s="92"/>
      <c r="H237" s="92"/>
      <c r="I237" s="92"/>
      <c r="J237" s="92"/>
      <c r="K237" s="92"/>
      <c r="L237" s="92"/>
      <c r="M237" s="92"/>
      <c r="N237" s="92"/>
    </row>
    <row r="238" spans="1:14" ht="67.5" customHeight="1" thickBot="1">
      <c r="A238" s="83">
        <v>2851</v>
      </c>
      <c r="B238" s="94" t="s">
        <v>271</v>
      </c>
      <c r="C238" s="84">
        <v>5</v>
      </c>
      <c r="D238" s="85">
        <v>1</v>
      </c>
      <c r="E238" s="95" t="s">
        <v>289</v>
      </c>
      <c r="F238" s="89">
        <f>SUM(G238:H238)</f>
        <v>0</v>
      </c>
      <c r="G238" s="90">
        <v>0</v>
      </c>
      <c r="H238" s="91">
        <v>0</v>
      </c>
      <c r="I238" s="89">
        <f>SUM(J238:K238)</f>
        <v>0</v>
      </c>
      <c r="J238" s="90">
        <v>0</v>
      </c>
      <c r="K238" s="91">
        <v>0</v>
      </c>
      <c r="L238" s="89">
        <f>SUM(M238:N238)</f>
        <v>0</v>
      </c>
      <c r="M238" s="90">
        <v>0</v>
      </c>
      <c r="N238" s="91">
        <v>0</v>
      </c>
    </row>
    <row r="239" spans="1:14" ht="54.75" customHeight="1">
      <c r="A239" s="83">
        <v>2860</v>
      </c>
      <c r="B239" s="94" t="s">
        <v>271</v>
      </c>
      <c r="C239" s="84">
        <v>6</v>
      </c>
      <c r="D239" s="85">
        <v>0</v>
      </c>
      <c r="E239" s="95" t="s">
        <v>290</v>
      </c>
      <c r="F239" s="86">
        <f>SUM(F241)</f>
        <v>29590.0003</v>
      </c>
      <c r="G239" s="86">
        <f t="shared" ref="G239:N239" si="71">SUM(G241)</f>
        <v>29590.0003</v>
      </c>
      <c r="H239" s="86">
        <f t="shared" si="71"/>
        <v>0</v>
      </c>
      <c r="I239" s="86">
        <f t="shared" si="71"/>
        <v>42090.0003</v>
      </c>
      <c r="J239" s="86">
        <f t="shared" si="71"/>
        <v>42090.0003</v>
      </c>
      <c r="K239" s="86">
        <f t="shared" si="71"/>
        <v>0</v>
      </c>
      <c r="L239" s="86">
        <f t="shared" si="71"/>
        <v>22201.535</v>
      </c>
      <c r="M239" s="86">
        <f t="shared" si="71"/>
        <v>22201.535</v>
      </c>
      <c r="N239" s="86">
        <f t="shared" si="71"/>
        <v>0</v>
      </c>
    </row>
    <row r="240" spans="1:14">
      <c r="A240" s="83"/>
      <c r="B240" s="75"/>
      <c r="C240" s="84"/>
      <c r="D240" s="85"/>
      <c r="E240" s="80" t="s">
        <v>138</v>
      </c>
      <c r="F240" s="92"/>
      <c r="G240" s="92"/>
      <c r="H240" s="92"/>
      <c r="I240" s="92"/>
      <c r="J240" s="92"/>
      <c r="K240" s="92"/>
      <c r="L240" s="92"/>
      <c r="M240" s="92"/>
      <c r="N240" s="92"/>
    </row>
    <row r="241" spans="1:14" ht="46.5" customHeight="1" thickBot="1">
      <c r="A241" s="83">
        <v>2861</v>
      </c>
      <c r="B241" s="94" t="s">
        <v>271</v>
      </c>
      <c r="C241" s="84">
        <v>6</v>
      </c>
      <c r="D241" s="85">
        <v>1</v>
      </c>
      <c r="E241" s="95" t="s">
        <v>290</v>
      </c>
      <c r="F241" s="89">
        <f>SUM(G241:H241)</f>
        <v>29590.0003</v>
      </c>
      <c r="G241" s="90">
        <v>29590.0003</v>
      </c>
      <c r="H241" s="91">
        <v>0</v>
      </c>
      <c r="I241" s="89">
        <f>SUM(J241:K241)</f>
        <v>42090.0003</v>
      </c>
      <c r="J241" s="90">
        <v>42090.0003</v>
      </c>
      <c r="K241" s="91">
        <v>0</v>
      </c>
      <c r="L241" s="89">
        <f>SUM(M241:N241)</f>
        <v>22201.535</v>
      </c>
      <c r="M241" s="90">
        <v>22201.535</v>
      </c>
      <c r="N241" s="91">
        <v>0</v>
      </c>
    </row>
    <row r="242" spans="1:14" ht="70.5" customHeight="1">
      <c r="A242" s="83">
        <v>2900</v>
      </c>
      <c r="B242" s="94" t="s">
        <v>291</v>
      </c>
      <c r="C242" s="84">
        <v>0</v>
      </c>
      <c r="D242" s="85">
        <v>0</v>
      </c>
      <c r="E242" s="80" t="s">
        <v>292</v>
      </c>
      <c r="F242" s="86">
        <f>SUM(F244,F248,F252,F256,F260,F264,F267,F270)</f>
        <v>375894.8</v>
      </c>
      <c r="G242" s="86">
        <f t="shared" ref="G242:N242" si="72">SUM(G244,G248,G252,G256,G260,G264,G267,G270)</f>
        <v>375894.8</v>
      </c>
      <c r="H242" s="86">
        <f t="shared" si="72"/>
        <v>0</v>
      </c>
      <c r="I242" s="86">
        <f t="shared" si="72"/>
        <v>375894.8</v>
      </c>
      <c r="J242" s="86">
        <f t="shared" si="72"/>
        <v>375894.8</v>
      </c>
      <c r="K242" s="86">
        <f t="shared" si="72"/>
        <v>0</v>
      </c>
      <c r="L242" s="86">
        <f t="shared" si="72"/>
        <v>153557.62599999999</v>
      </c>
      <c r="M242" s="86">
        <f t="shared" si="72"/>
        <v>153557.62599999999</v>
      </c>
      <c r="N242" s="86">
        <f t="shared" si="72"/>
        <v>0</v>
      </c>
    </row>
    <row r="243" spans="1:14">
      <c r="A243" s="74"/>
      <c r="B243" s="75"/>
      <c r="C243" s="76"/>
      <c r="D243" s="77"/>
      <c r="E243" s="80" t="s">
        <v>9</v>
      </c>
      <c r="F243" s="79"/>
      <c r="G243" s="81"/>
      <c r="H243" s="82"/>
      <c r="I243" s="79"/>
      <c r="J243" s="81"/>
      <c r="K243" s="82"/>
      <c r="L243" s="79"/>
      <c r="M243" s="81"/>
      <c r="N243" s="82"/>
    </row>
    <row r="244" spans="1:14" ht="47.25" customHeight="1">
      <c r="A244" s="83">
        <v>2910</v>
      </c>
      <c r="B244" s="94" t="s">
        <v>291</v>
      </c>
      <c r="C244" s="84">
        <v>1</v>
      </c>
      <c r="D244" s="85">
        <v>0</v>
      </c>
      <c r="E244" s="80" t="s">
        <v>293</v>
      </c>
      <c r="F244" s="92">
        <f>SUM(F246:F247)</f>
        <v>370894.8</v>
      </c>
      <c r="G244" s="92">
        <f t="shared" ref="G244:N244" si="73">SUM(G246:G247)</f>
        <v>370894.8</v>
      </c>
      <c r="H244" s="92">
        <f t="shared" si="73"/>
        <v>0</v>
      </c>
      <c r="I244" s="92">
        <f t="shared" si="73"/>
        <v>370894.8</v>
      </c>
      <c r="J244" s="92">
        <f t="shared" si="73"/>
        <v>370894.8</v>
      </c>
      <c r="K244" s="92">
        <f t="shared" si="73"/>
        <v>0</v>
      </c>
      <c r="L244" s="92">
        <f t="shared" si="73"/>
        <v>153557.62599999999</v>
      </c>
      <c r="M244" s="92">
        <f t="shared" si="73"/>
        <v>153557.62599999999</v>
      </c>
      <c r="N244" s="92">
        <f t="shared" si="73"/>
        <v>0</v>
      </c>
    </row>
    <row r="245" spans="1:14">
      <c r="A245" s="83"/>
      <c r="B245" s="75"/>
      <c r="C245" s="84"/>
      <c r="D245" s="85"/>
      <c r="E245" s="80" t="s">
        <v>138</v>
      </c>
      <c r="F245" s="92"/>
      <c r="G245" s="92"/>
      <c r="H245" s="92"/>
      <c r="I245" s="92"/>
      <c r="J245" s="92"/>
      <c r="K245" s="92"/>
      <c r="L245" s="92"/>
      <c r="M245" s="92"/>
      <c r="N245" s="92"/>
    </row>
    <row r="246" spans="1:14" ht="33.75" customHeight="1" thickBot="1">
      <c r="A246" s="83">
        <v>2911</v>
      </c>
      <c r="B246" s="94" t="s">
        <v>291</v>
      </c>
      <c r="C246" s="84">
        <v>1</v>
      </c>
      <c r="D246" s="85">
        <v>1</v>
      </c>
      <c r="E246" s="80" t="s">
        <v>294</v>
      </c>
      <c r="F246" s="89">
        <f>SUM(G246:H246)</f>
        <v>370894.8</v>
      </c>
      <c r="G246" s="90">
        <v>370894.8</v>
      </c>
      <c r="H246" s="91">
        <v>0</v>
      </c>
      <c r="I246" s="89">
        <f>SUM(J246:K246)</f>
        <v>370894.8</v>
      </c>
      <c r="J246" s="90">
        <v>370894.8</v>
      </c>
      <c r="K246" s="91">
        <v>0</v>
      </c>
      <c r="L246" s="89">
        <f>SUM(M246:N246)</f>
        <v>153557.62599999999</v>
      </c>
      <c r="M246" s="90">
        <v>153557.62599999999</v>
      </c>
      <c r="N246" s="91">
        <v>0</v>
      </c>
    </row>
    <row r="247" spans="1:14" ht="34.5" customHeight="1" thickBot="1">
      <c r="A247" s="83">
        <v>2912</v>
      </c>
      <c r="B247" s="94" t="s">
        <v>291</v>
      </c>
      <c r="C247" s="84">
        <v>1</v>
      </c>
      <c r="D247" s="85">
        <v>2</v>
      </c>
      <c r="E247" s="80" t="s">
        <v>295</v>
      </c>
      <c r="F247" s="89">
        <f>SUM(G247:H247)</f>
        <v>0</v>
      </c>
      <c r="G247" s="90">
        <v>0</v>
      </c>
      <c r="H247" s="91">
        <v>0</v>
      </c>
      <c r="I247" s="89">
        <f>SUM(J247:K247)</f>
        <v>0</v>
      </c>
      <c r="J247" s="90">
        <v>0</v>
      </c>
      <c r="K247" s="91">
        <v>0</v>
      </c>
      <c r="L247" s="89">
        <f>SUM(M247:N247)</f>
        <v>0</v>
      </c>
      <c r="M247" s="90">
        <v>0</v>
      </c>
      <c r="N247" s="91">
        <v>0</v>
      </c>
    </row>
    <row r="248" spans="1:14" ht="24">
      <c r="A248" s="83">
        <v>2920</v>
      </c>
      <c r="B248" s="94" t="s">
        <v>291</v>
      </c>
      <c r="C248" s="84">
        <v>2</v>
      </c>
      <c r="D248" s="85">
        <v>0</v>
      </c>
      <c r="E248" s="80" t="s">
        <v>296</v>
      </c>
      <c r="F248" s="92">
        <f>SUM(F250:F251)</f>
        <v>0</v>
      </c>
      <c r="G248" s="92">
        <f t="shared" ref="G248:N248" si="74">SUM(G250:G251)</f>
        <v>0</v>
      </c>
      <c r="H248" s="92">
        <f t="shared" si="74"/>
        <v>0</v>
      </c>
      <c r="I248" s="92">
        <f t="shared" si="74"/>
        <v>0</v>
      </c>
      <c r="J248" s="92">
        <f t="shared" si="74"/>
        <v>0</v>
      </c>
      <c r="K248" s="92">
        <f t="shared" si="74"/>
        <v>0</v>
      </c>
      <c r="L248" s="92">
        <f t="shared" si="74"/>
        <v>0</v>
      </c>
      <c r="M248" s="92">
        <f t="shared" si="74"/>
        <v>0</v>
      </c>
      <c r="N248" s="92">
        <f t="shared" si="74"/>
        <v>0</v>
      </c>
    </row>
    <row r="249" spans="1:14">
      <c r="A249" s="83"/>
      <c r="B249" s="75"/>
      <c r="C249" s="84"/>
      <c r="D249" s="85"/>
      <c r="E249" s="80" t="s">
        <v>138</v>
      </c>
      <c r="F249" s="92"/>
      <c r="G249" s="92"/>
      <c r="H249" s="92"/>
      <c r="I249" s="92"/>
      <c r="J249" s="92"/>
      <c r="K249" s="92"/>
      <c r="L249" s="92"/>
      <c r="M249" s="92"/>
      <c r="N249" s="92"/>
    </row>
    <row r="250" spans="1:14" ht="33" customHeight="1" thickBot="1">
      <c r="A250" s="83">
        <v>2921</v>
      </c>
      <c r="B250" s="94" t="s">
        <v>291</v>
      </c>
      <c r="C250" s="84">
        <v>2</v>
      </c>
      <c r="D250" s="85">
        <v>1</v>
      </c>
      <c r="E250" s="80" t="s">
        <v>297</v>
      </c>
      <c r="F250" s="89">
        <f>SUM(G250:H250)</f>
        <v>0</v>
      </c>
      <c r="G250" s="90">
        <v>0</v>
      </c>
      <c r="H250" s="91">
        <v>0</v>
      </c>
      <c r="I250" s="89">
        <f>SUM(J250:K250)</f>
        <v>0</v>
      </c>
      <c r="J250" s="90">
        <v>0</v>
      </c>
      <c r="K250" s="91">
        <v>0</v>
      </c>
      <c r="L250" s="89">
        <f>SUM(M250:N250)</f>
        <v>0</v>
      </c>
      <c r="M250" s="90">
        <v>0</v>
      </c>
      <c r="N250" s="91">
        <v>0</v>
      </c>
    </row>
    <row r="251" spans="1:14" ht="33" customHeight="1" thickBot="1">
      <c r="A251" s="83">
        <v>2922</v>
      </c>
      <c r="B251" s="94" t="s">
        <v>291</v>
      </c>
      <c r="C251" s="84">
        <v>2</v>
      </c>
      <c r="D251" s="85">
        <v>2</v>
      </c>
      <c r="E251" s="80" t="s">
        <v>298</v>
      </c>
      <c r="F251" s="89">
        <f>SUM(G251:H251)</f>
        <v>0</v>
      </c>
      <c r="G251" s="90">
        <v>0</v>
      </c>
      <c r="H251" s="91">
        <v>0</v>
      </c>
      <c r="I251" s="89">
        <f>SUM(J251:K251)</f>
        <v>0</v>
      </c>
      <c r="J251" s="90">
        <v>0</v>
      </c>
      <c r="K251" s="91">
        <v>0</v>
      </c>
      <c r="L251" s="89">
        <f>SUM(M251:N251)</f>
        <v>0</v>
      </c>
      <c r="M251" s="90">
        <v>0</v>
      </c>
      <c r="N251" s="91">
        <v>0</v>
      </c>
    </row>
    <row r="252" spans="1:14" ht="77.25" customHeight="1">
      <c r="A252" s="83">
        <v>2930</v>
      </c>
      <c r="B252" s="94" t="s">
        <v>291</v>
      </c>
      <c r="C252" s="84">
        <v>3</v>
      </c>
      <c r="D252" s="85">
        <v>0</v>
      </c>
      <c r="E252" s="80" t="s">
        <v>299</v>
      </c>
      <c r="F252" s="92">
        <f>SUM(F254:F255)</f>
        <v>0</v>
      </c>
      <c r="G252" s="92">
        <f t="shared" ref="G252:N252" si="75">SUM(G254:G255)</f>
        <v>0</v>
      </c>
      <c r="H252" s="92">
        <f t="shared" si="75"/>
        <v>0</v>
      </c>
      <c r="I252" s="92">
        <f t="shared" si="75"/>
        <v>0</v>
      </c>
      <c r="J252" s="92">
        <f t="shared" si="75"/>
        <v>0</v>
      </c>
      <c r="K252" s="92">
        <f t="shared" si="75"/>
        <v>0</v>
      </c>
      <c r="L252" s="92">
        <f t="shared" si="75"/>
        <v>0</v>
      </c>
      <c r="M252" s="92">
        <f t="shared" si="75"/>
        <v>0</v>
      </c>
      <c r="N252" s="92">
        <f t="shared" si="75"/>
        <v>0</v>
      </c>
    </row>
    <row r="253" spans="1:14">
      <c r="A253" s="83"/>
      <c r="B253" s="75"/>
      <c r="C253" s="84"/>
      <c r="D253" s="85"/>
      <c r="E253" s="80" t="s">
        <v>138</v>
      </c>
      <c r="F253" s="92"/>
      <c r="G253" s="92"/>
      <c r="H253" s="92"/>
      <c r="I253" s="92"/>
      <c r="J253" s="92"/>
      <c r="K253" s="92"/>
      <c r="L253" s="92"/>
      <c r="M253" s="92"/>
      <c r="N253" s="92"/>
    </row>
    <row r="254" spans="1:14" ht="65.25" customHeight="1" thickBot="1">
      <c r="A254" s="83">
        <v>2931</v>
      </c>
      <c r="B254" s="94" t="s">
        <v>291</v>
      </c>
      <c r="C254" s="84">
        <v>3</v>
      </c>
      <c r="D254" s="85">
        <v>1</v>
      </c>
      <c r="E254" s="80" t="s">
        <v>300</v>
      </c>
      <c r="F254" s="89">
        <f>SUM(G254:H254)</f>
        <v>0</v>
      </c>
      <c r="G254" s="90">
        <v>0</v>
      </c>
      <c r="H254" s="91">
        <v>0</v>
      </c>
      <c r="I254" s="89">
        <f>SUM(J254:K254)</f>
        <v>0</v>
      </c>
      <c r="J254" s="90">
        <v>0</v>
      </c>
      <c r="K254" s="91">
        <v>0</v>
      </c>
      <c r="L254" s="89">
        <f>SUM(M254:N254)</f>
        <v>0</v>
      </c>
      <c r="M254" s="90">
        <v>0</v>
      </c>
      <c r="N254" s="91">
        <v>0</v>
      </c>
    </row>
    <row r="255" spans="1:14" ht="34.5" customHeight="1" thickBot="1">
      <c r="A255" s="83">
        <v>2932</v>
      </c>
      <c r="B255" s="94" t="s">
        <v>291</v>
      </c>
      <c r="C255" s="84">
        <v>3</v>
      </c>
      <c r="D255" s="85">
        <v>2</v>
      </c>
      <c r="E255" s="80" t="s">
        <v>301</v>
      </c>
      <c r="F255" s="89">
        <f>SUM(G255:H255)</f>
        <v>0</v>
      </c>
      <c r="G255" s="90">
        <v>0</v>
      </c>
      <c r="H255" s="91">
        <v>0</v>
      </c>
      <c r="I255" s="89">
        <f>SUM(J255:K255)</f>
        <v>0</v>
      </c>
      <c r="J255" s="90">
        <v>0</v>
      </c>
      <c r="K255" s="91">
        <v>0</v>
      </c>
      <c r="L255" s="89">
        <f>SUM(M255:N255)</f>
        <v>0</v>
      </c>
      <c r="M255" s="90">
        <v>0</v>
      </c>
      <c r="N255" s="91">
        <v>0</v>
      </c>
    </row>
    <row r="256" spans="1:14" ht="24">
      <c r="A256" s="83">
        <v>2940</v>
      </c>
      <c r="B256" s="94" t="s">
        <v>291</v>
      </c>
      <c r="C256" s="84">
        <v>4</v>
      </c>
      <c r="D256" s="85">
        <v>0</v>
      </c>
      <c r="E256" s="80" t="s">
        <v>302</v>
      </c>
      <c r="F256" s="92">
        <f>SUM(F258:F259)</f>
        <v>0</v>
      </c>
      <c r="G256" s="92">
        <f t="shared" ref="G256:N256" si="76">SUM(G258:G259)</f>
        <v>0</v>
      </c>
      <c r="H256" s="92">
        <f t="shared" si="76"/>
        <v>0</v>
      </c>
      <c r="I256" s="92">
        <f t="shared" si="76"/>
        <v>0</v>
      </c>
      <c r="J256" s="92">
        <f t="shared" si="76"/>
        <v>0</v>
      </c>
      <c r="K256" s="92">
        <f t="shared" si="76"/>
        <v>0</v>
      </c>
      <c r="L256" s="92">
        <f t="shared" si="76"/>
        <v>0</v>
      </c>
      <c r="M256" s="92">
        <f t="shared" si="76"/>
        <v>0</v>
      </c>
      <c r="N256" s="92">
        <f t="shared" si="76"/>
        <v>0</v>
      </c>
    </row>
    <row r="257" spans="1:14">
      <c r="A257" s="83"/>
      <c r="B257" s="75"/>
      <c r="C257" s="84"/>
      <c r="D257" s="85"/>
      <c r="E257" s="80" t="s">
        <v>138</v>
      </c>
      <c r="F257" s="92"/>
      <c r="G257" s="92"/>
      <c r="H257" s="92"/>
      <c r="I257" s="92"/>
      <c r="J257" s="92"/>
      <c r="K257" s="92"/>
      <c r="L257" s="92"/>
      <c r="M257" s="92"/>
      <c r="N257" s="92"/>
    </row>
    <row r="258" spans="1:14" ht="36.75" thickBot="1">
      <c r="A258" s="83">
        <v>2941</v>
      </c>
      <c r="B258" s="94" t="s">
        <v>291</v>
      </c>
      <c r="C258" s="84">
        <v>4</v>
      </c>
      <c r="D258" s="85">
        <v>1</v>
      </c>
      <c r="E258" s="80" t="s">
        <v>303</v>
      </c>
      <c r="F258" s="89">
        <f>SUM(G258:H258)</f>
        <v>0</v>
      </c>
      <c r="G258" s="90">
        <v>0</v>
      </c>
      <c r="H258" s="91">
        <v>0</v>
      </c>
      <c r="I258" s="89">
        <f>SUM(J258:K258)</f>
        <v>0</v>
      </c>
      <c r="J258" s="90">
        <v>0</v>
      </c>
      <c r="K258" s="91">
        <v>0</v>
      </c>
      <c r="L258" s="89">
        <f>SUM(M258:N258)</f>
        <v>0</v>
      </c>
      <c r="M258" s="90">
        <v>0</v>
      </c>
      <c r="N258" s="91">
        <v>0</v>
      </c>
    </row>
    <row r="259" spans="1:14" ht="36.75" thickBot="1">
      <c r="A259" s="83">
        <v>2942</v>
      </c>
      <c r="B259" s="94" t="s">
        <v>291</v>
      </c>
      <c r="C259" s="84">
        <v>4</v>
      </c>
      <c r="D259" s="85">
        <v>2</v>
      </c>
      <c r="E259" s="80" t="s">
        <v>304</v>
      </c>
      <c r="F259" s="89">
        <f>SUM(G259:H259)</f>
        <v>0</v>
      </c>
      <c r="G259" s="90">
        <v>0</v>
      </c>
      <c r="H259" s="91">
        <v>0</v>
      </c>
      <c r="I259" s="89">
        <f>SUM(J259:K259)</f>
        <v>0</v>
      </c>
      <c r="J259" s="90">
        <v>0</v>
      </c>
      <c r="K259" s="91">
        <v>0</v>
      </c>
      <c r="L259" s="89">
        <f>SUM(M259:N259)</f>
        <v>0</v>
      </c>
      <c r="M259" s="90">
        <v>0</v>
      </c>
      <c r="N259" s="91">
        <v>0</v>
      </c>
    </row>
    <row r="260" spans="1:14" ht="65.25" customHeight="1">
      <c r="A260" s="83">
        <v>2950</v>
      </c>
      <c r="B260" s="94" t="s">
        <v>291</v>
      </c>
      <c r="C260" s="84">
        <v>5</v>
      </c>
      <c r="D260" s="85">
        <v>0</v>
      </c>
      <c r="E260" s="80" t="s">
        <v>305</v>
      </c>
      <c r="F260" s="92">
        <f>SUM(F262:F263)</f>
        <v>0</v>
      </c>
      <c r="G260" s="92">
        <f t="shared" ref="G260:N260" si="77">SUM(G262:G263)</f>
        <v>0</v>
      </c>
      <c r="H260" s="92">
        <f t="shared" si="77"/>
        <v>0</v>
      </c>
      <c r="I260" s="92">
        <f t="shared" si="77"/>
        <v>0</v>
      </c>
      <c r="J260" s="92">
        <f t="shared" si="77"/>
        <v>0</v>
      </c>
      <c r="K260" s="92">
        <f t="shared" si="77"/>
        <v>0</v>
      </c>
      <c r="L260" s="92">
        <f t="shared" si="77"/>
        <v>0</v>
      </c>
      <c r="M260" s="92">
        <f t="shared" si="77"/>
        <v>0</v>
      </c>
      <c r="N260" s="92">
        <f t="shared" si="77"/>
        <v>0</v>
      </c>
    </row>
    <row r="261" spans="1:14">
      <c r="A261" s="83"/>
      <c r="B261" s="75"/>
      <c r="C261" s="84"/>
      <c r="D261" s="85"/>
      <c r="E261" s="80" t="s">
        <v>138</v>
      </c>
      <c r="F261" s="92"/>
      <c r="G261" s="92"/>
      <c r="H261" s="92"/>
      <c r="I261" s="92"/>
      <c r="J261" s="92"/>
      <c r="K261" s="92"/>
      <c r="L261" s="92"/>
      <c r="M261" s="92"/>
      <c r="N261" s="92"/>
    </row>
    <row r="262" spans="1:14" ht="39" customHeight="1" thickBot="1">
      <c r="A262" s="83">
        <v>2951</v>
      </c>
      <c r="B262" s="94" t="s">
        <v>291</v>
      </c>
      <c r="C262" s="84">
        <v>5</v>
      </c>
      <c r="D262" s="85">
        <v>1</v>
      </c>
      <c r="E262" s="80" t="s">
        <v>306</v>
      </c>
      <c r="F262" s="89">
        <f>SUM(G262:H262)</f>
        <v>0</v>
      </c>
      <c r="G262" s="90">
        <v>0</v>
      </c>
      <c r="H262" s="91">
        <v>0</v>
      </c>
      <c r="I262" s="89">
        <f>SUM(J262:K262)</f>
        <v>0</v>
      </c>
      <c r="J262" s="90">
        <v>0</v>
      </c>
      <c r="K262" s="91">
        <v>0</v>
      </c>
      <c r="L262" s="89">
        <f>SUM(M262:N262)</f>
        <v>0</v>
      </c>
      <c r="M262" s="90">
        <v>0</v>
      </c>
      <c r="N262" s="91">
        <v>0</v>
      </c>
    </row>
    <row r="263" spans="1:14" ht="15.75" thickBot="1">
      <c r="A263" s="83">
        <v>2952</v>
      </c>
      <c r="B263" s="94" t="s">
        <v>291</v>
      </c>
      <c r="C263" s="84">
        <v>5</v>
      </c>
      <c r="D263" s="85">
        <v>2</v>
      </c>
      <c r="E263" s="80" t="s">
        <v>307</v>
      </c>
      <c r="F263" s="89">
        <f>SUM(G263:H263)</f>
        <v>0</v>
      </c>
      <c r="G263" s="90">
        <v>0</v>
      </c>
      <c r="H263" s="91">
        <v>0</v>
      </c>
      <c r="I263" s="89">
        <f>SUM(J263:K263)</f>
        <v>0</v>
      </c>
      <c r="J263" s="90">
        <v>0</v>
      </c>
      <c r="K263" s="91">
        <v>0</v>
      </c>
      <c r="L263" s="89">
        <f>SUM(M263:N263)</f>
        <v>0</v>
      </c>
      <c r="M263" s="90">
        <v>0</v>
      </c>
      <c r="N263" s="91">
        <v>0</v>
      </c>
    </row>
    <row r="264" spans="1:14" ht="51.75" customHeight="1">
      <c r="A264" s="83">
        <v>2960</v>
      </c>
      <c r="B264" s="94" t="s">
        <v>291</v>
      </c>
      <c r="C264" s="84">
        <v>6</v>
      </c>
      <c r="D264" s="85">
        <v>0</v>
      </c>
      <c r="E264" s="80" t="s">
        <v>308</v>
      </c>
      <c r="F264" s="86">
        <f>SUM(F266)</f>
        <v>5000</v>
      </c>
      <c r="G264" s="86">
        <f t="shared" ref="G264:N264" si="78">SUM(G266)</f>
        <v>5000</v>
      </c>
      <c r="H264" s="86">
        <f t="shared" si="78"/>
        <v>0</v>
      </c>
      <c r="I264" s="86">
        <f t="shared" si="78"/>
        <v>5000</v>
      </c>
      <c r="J264" s="86">
        <f t="shared" si="78"/>
        <v>5000</v>
      </c>
      <c r="K264" s="86">
        <f t="shared" si="78"/>
        <v>0</v>
      </c>
      <c r="L264" s="86">
        <f t="shared" si="78"/>
        <v>0</v>
      </c>
      <c r="M264" s="86">
        <f t="shared" si="78"/>
        <v>0</v>
      </c>
      <c r="N264" s="86">
        <f t="shared" si="78"/>
        <v>0</v>
      </c>
    </row>
    <row r="265" spans="1:14">
      <c r="A265" s="83"/>
      <c r="B265" s="75"/>
      <c r="C265" s="84"/>
      <c r="D265" s="85"/>
      <c r="E265" s="80" t="s">
        <v>138</v>
      </c>
      <c r="F265" s="92"/>
      <c r="G265" s="92"/>
      <c r="H265" s="92"/>
      <c r="I265" s="92"/>
      <c r="J265" s="92"/>
      <c r="K265" s="92"/>
      <c r="L265" s="92"/>
      <c r="M265" s="92"/>
      <c r="N265" s="92"/>
    </row>
    <row r="266" spans="1:14" ht="46.5" customHeight="1" thickBot="1">
      <c r="A266" s="96">
        <v>2961</v>
      </c>
      <c r="B266" s="84" t="s">
        <v>291</v>
      </c>
      <c r="C266" s="84">
        <v>6</v>
      </c>
      <c r="D266" s="84">
        <v>1</v>
      </c>
      <c r="E266" s="97" t="s">
        <v>308</v>
      </c>
      <c r="F266" s="89">
        <f>SUM(G266:H266)</f>
        <v>5000</v>
      </c>
      <c r="G266" s="90">
        <v>5000</v>
      </c>
      <c r="H266" s="91">
        <v>0</v>
      </c>
      <c r="I266" s="89">
        <f>SUM(J266:K266)</f>
        <v>5000</v>
      </c>
      <c r="J266" s="90">
        <v>5000</v>
      </c>
      <c r="K266" s="91">
        <v>0</v>
      </c>
      <c r="L266" s="89">
        <f>SUM(M266:N266)</f>
        <v>0</v>
      </c>
      <c r="M266" s="90">
        <v>0</v>
      </c>
      <c r="N266" s="91">
        <v>0</v>
      </c>
    </row>
    <row r="267" spans="1:14" ht="67.5" customHeight="1">
      <c r="A267" s="96">
        <v>2970</v>
      </c>
      <c r="B267" s="84" t="s">
        <v>291</v>
      </c>
      <c r="C267" s="84">
        <v>7</v>
      </c>
      <c r="D267" s="84">
        <v>0</v>
      </c>
      <c r="E267" s="97" t="s">
        <v>309</v>
      </c>
      <c r="F267" s="86">
        <f>SUM(F269)</f>
        <v>0</v>
      </c>
      <c r="G267" s="86">
        <f t="shared" ref="G267:N267" si="79">SUM(G269)</f>
        <v>0</v>
      </c>
      <c r="H267" s="86">
        <f t="shared" si="79"/>
        <v>0</v>
      </c>
      <c r="I267" s="86">
        <f t="shared" si="79"/>
        <v>0</v>
      </c>
      <c r="J267" s="86">
        <f t="shared" si="79"/>
        <v>0</v>
      </c>
      <c r="K267" s="86">
        <f t="shared" si="79"/>
        <v>0</v>
      </c>
      <c r="L267" s="86">
        <f t="shared" si="79"/>
        <v>0</v>
      </c>
      <c r="M267" s="86">
        <f t="shared" si="79"/>
        <v>0</v>
      </c>
      <c r="N267" s="86">
        <f t="shared" si="79"/>
        <v>0</v>
      </c>
    </row>
    <row r="268" spans="1:14">
      <c r="A268" s="96"/>
      <c r="B268" s="84"/>
      <c r="C268" s="84"/>
      <c r="D268" s="84"/>
      <c r="E268" s="97" t="s">
        <v>138</v>
      </c>
      <c r="F268" s="92"/>
      <c r="G268" s="92"/>
      <c r="H268" s="92"/>
      <c r="I268" s="92"/>
      <c r="J268" s="92"/>
      <c r="K268" s="92"/>
      <c r="L268" s="92"/>
      <c r="M268" s="92"/>
      <c r="N268" s="92"/>
    </row>
    <row r="269" spans="1:14" ht="61.5" customHeight="1" thickBot="1">
      <c r="A269" s="96">
        <v>2971</v>
      </c>
      <c r="B269" s="84" t="s">
        <v>291</v>
      </c>
      <c r="C269" s="84">
        <v>7</v>
      </c>
      <c r="D269" s="84">
        <v>1</v>
      </c>
      <c r="E269" s="97" t="s">
        <v>309</v>
      </c>
      <c r="F269" s="89">
        <f>SUM(G269:H269)</f>
        <v>0</v>
      </c>
      <c r="G269" s="90">
        <v>0</v>
      </c>
      <c r="H269" s="91">
        <v>0</v>
      </c>
      <c r="I269" s="89">
        <f>SUM(J269:K269)</f>
        <v>0</v>
      </c>
      <c r="J269" s="90">
        <v>0</v>
      </c>
      <c r="K269" s="91">
        <v>0</v>
      </c>
      <c r="L269" s="89">
        <f>SUM(M269:N269)</f>
        <v>0</v>
      </c>
      <c r="M269" s="90">
        <v>0</v>
      </c>
      <c r="N269" s="91">
        <v>0</v>
      </c>
    </row>
    <row r="270" spans="1:14" ht="24">
      <c r="A270" s="96">
        <v>2980</v>
      </c>
      <c r="B270" s="84" t="s">
        <v>291</v>
      </c>
      <c r="C270" s="84">
        <v>8</v>
      </c>
      <c r="D270" s="84">
        <v>0</v>
      </c>
      <c r="E270" s="97" t="s">
        <v>310</v>
      </c>
      <c r="F270" s="86">
        <f>SUM(F272)</f>
        <v>0</v>
      </c>
      <c r="G270" s="86">
        <f t="shared" ref="G270:N270" si="80">SUM(G272)</f>
        <v>0</v>
      </c>
      <c r="H270" s="86">
        <f t="shared" si="80"/>
        <v>0</v>
      </c>
      <c r="I270" s="86">
        <f t="shared" si="80"/>
        <v>0</v>
      </c>
      <c r="J270" s="86">
        <f t="shared" si="80"/>
        <v>0</v>
      </c>
      <c r="K270" s="86">
        <f t="shared" si="80"/>
        <v>0</v>
      </c>
      <c r="L270" s="86">
        <f t="shared" si="80"/>
        <v>0</v>
      </c>
      <c r="M270" s="86">
        <f t="shared" si="80"/>
        <v>0</v>
      </c>
      <c r="N270" s="86">
        <f t="shared" si="80"/>
        <v>0</v>
      </c>
    </row>
    <row r="271" spans="1:14">
      <c r="A271" s="96"/>
      <c r="B271" s="84"/>
      <c r="C271" s="84"/>
      <c r="D271" s="84"/>
      <c r="E271" s="97" t="s">
        <v>138</v>
      </c>
      <c r="F271" s="92"/>
      <c r="G271" s="92"/>
      <c r="H271" s="92"/>
      <c r="I271" s="92"/>
      <c r="J271" s="92"/>
      <c r="K271" s="92"/>
      <c r="L271" s="92"/>
      <c r="M271" s="92"/>
      <c r="N271" s="92"/>
    </row>
    <row r="272" spans="1:14" ht="48.75" customHeight="1" thickBot="1">
      <c r="A272" s="96">
        <v>2981</v>
      </c>
      <c r="B272" s="84" t="s">
        <v>291</v>
      </c>
      <c r="C272" s="84">
        <v>8</v>
      </c>
      <c r="D272" s="84">
        <v>1</v>
      </c>
      <c r="E272" s="97" t="s">
        <v>310</v>
      </c>
      <c r="F272" s="89">
        <f>SUM(G272:H272)</f>
        <v>0</v>
      </c>
      <c r="G272" s="90">
        <v>0</v>
      </c>
      <c r="H272" s="91">
        <v>0</v>
      </c>
      <c r="I272" s="89">
        <f>SUM(J272:K272)</f>
        <v>0</v>
      </c>
      <c r="J272" s="90">
        <v>0</v>
      </c>
      <c r="K272" s="91">
        <v>0</v>
      </c>
      <c r="L272" s="89">
        <f>SUM(M272:N272)</f>
        <v>0</v>
      </c>
      <c r="M272" s="90">
        <v>0</v>
      </c>
      <c r="N272" s="91">
        <v>0</v>
      </c>
    </row>
    <row r="273" spans="1:14" ht="68.25" customHeight="1">
      <c r="A273" s="96">
        <v>3000</v>
      </c>
      <c r="B273" s="84" t="s">
        <v>311</v>
      </c>
      <c r="C273" s="84">
        <v>0</v>
      </c>
      <c r="D273" s="84">
        <v>0</v>
      </c>
      <c r="E273" s="97" t="s">
        <v>312</v>
      </c>
      <c r="F273" s="92">
        <f>SUM(F275,F279,F282,F285,F288,F291,F294,F297,F301)</f>
        <v>76892.600000000006</v>
      </c>
      <c r="G273" s="92">
        <f t="shared" ref="G273:N273" si="81">SUM(G275,G279,G282,G285,G288,G291,G294,G297,G301)</f>
        <v>76892.600000000006</v>
      </c>
      <c r="H273" s="92">
        <f t="shared" si="81"/>
        <v>0</v>
      </c>
      <c r="I273" s="92">
        <f t="shared" si="81"/>
        <v>75392.600000000006</v>
      </c>
      <c r="J273" s="92">
        <f t="shared" si="81"/>
        <v>75392.600000000006</v>
      </c>
      <c r="K273" s="92">
        <f t="shared" si="81"/>
        <v>0</v>
      </c>
      <c r="L273" s="92">
        <f t="shared" si="81"/>
        <v>22374.675000000003</v>
      </c>
      <c r="M273" s="92">
        <f t="shared" si="81"/>
        <v>22374.675000000003</v>
      </c>
      <c r="N273" s="92">
        <f t="shared" si="81"/>
        <v>0</v>
      </c>
    </row>
    <row r="274" spans="1:14">
      <c r="A274" s="96"/>
      <c r="B274" s="84"/>
      <c r="C274" s="84"/>
      <c r="D274" s="84"/>
      <c r="E274" s="97" t="s">
        <v>9</v>
      </c>
      <c r="F274" s="92"/>
      <c r="G274" s="92"/>
      <c r="H274" s="92"/>
      <c r="I274" s="92"/>
      <c r="J274" s="92"/>
      <c r="K274" s="92"/>
      <c r="L274" s="92"/>
      <c r="M274" s="92"/>
      <c r="N274" s="92"/>
    </row>
    <row r="275" spans="1:14" ht="41.25" customHeight="1">
      <c r="A275" s="96">
        <v>3010</v>
      </c>
      <c r="B275" s="84" t="s">
        <v>311</v>
      </c>
      <c r="C275" s="84">
        <v>1</v>
      </c>
      <c r="D275" s="84">
        <v>0</v>
      </c>
      <c r="E275" s="97" t="s">
        <v>313</v>
      </c>
      <c r="F275" s="92">
        <f>SUM(F277:F278)</f>
        <v>0</v>
      </c>
      <c r="G275" s="92">
        <f t="shared" ref="G275:N275" si="82">SUM(G277:G278)</f>
        <v>0</v>
      </c>
      <c r="H275" s="92">
        <f t="shared" si="82"/>
        <v>0</v>
      </c>
      <c r="I275" s="92">
        <f t="shared" si="82"/>
        <v>0</v>
      </c>
      <c r="J275" s="92">
        <f t="shared" si="82"/>
        <v>0</v>
      </c>
      <c r="K275" s="92">
        <f t="shared" si="82"/>
        <v>0</v>
      </c>
      <c r="L275" s="92">
        <f t="shared" si="82"/>
        <v>0</v>
      </c>
      <c r="M275" s="92">
        <f t="shared" si="82"/>
        <v>0</v>
      </c>
      <c r="N275" s="92">
        <f t="shared" si="82"/>
        <v>0</v>
      </c>
    </row>
    <row r="276" spans="1:14">
      <c r="A276" s="96"/>
      <c r="B276" s="84"/>
      <c r="C276" s="84"/>
      <c r="D276" s="84"/>
      <c r="E276" s="97" t="s">
        <v>138</v>
      </c>
      <c r="F276" s="92"/>
      <c r="G276" s="92"/>
      <c r="H276" s="92"/>
      <c r="I276" s="92"/>
      <c r="J276" s="92"/>
      <c r="K276" s="92"/>
      <c r="L276" s="92"/>
      <c r="M276" s="92"/>
      <c r="N276" s="92"/>
    </row>
    <row r="277" spans="1:14" ht="15.75" thickBot="1">
      <c r="A277" s="96">
        <v>3011</v>
      </c>
      <c r="B277" s="84" t="s">
        <v>311</v>
      </c>
      <c r="C277" s="84">
        <v>1</v>
      </c>
      <c r="D277" s="84">
        <v>1</v>
      </c>
      <c r="E277" s="97" t="s">
        <v>314</v>
      </c>
      <c r="F277" s="89">
        <f>SUM(G277:H277)</f>
        <v>0</v>
      </c>
      <c r="G277" s="90">
        <v>0</v>
      </c>
      <c r="H277" s="91">
        <v>0</v>
      </c>
      <c r="I277" s="89">
        <f>SUM(J277:K277)</f>
        <v>0</v>
      </c>
      <c r="J277" s="90">
        <v>0</v>
      </c>
      <c r="K277" s="91">
        <v>0</v>
      </c>
      <c r="L277" s="89">
        <f>SUM(M277:N277)</f>
        <v>0</v>
      </c>
      <c r="M277" s="90">
        <v>0</v>
      </c>
      <c r="N277" s="91">
        <v>0</v>
      </c>
    </row>
    <row r="278" spans="1:14" ht="15.75" thickBot="1">
      <c r="A278" s="96">
        <v>3012</v>
      </c>
      <c r="B278" s="84" t="s">
        <v>311</v>
      </c>
      <c r="C278" s="84">
        <v>1</v>
      </c>
      <c r="D278" s="84">
        <v>2</v>
      </c>
      <c r="E278" s="97" t="s">
        <v>315</v>
      </c>
      <c r="F278" s="89">
        <f>SUM(G278:H278)</f>
        <v>0</v>
      </c>
      <c r="G278" s="90">
        <v>0</v>
      </c>
      <c r="H278" s="91">
        <v>0</v>
      </c>
      <c r="I278" s="89">
        <f>SUM(J278:K278)</f>
        <v>0</v>
      </c>
      <c r="J278" s="90">
        <v>0</v>
      </c>
      <c r="K278" s="91">
        <v>0</v>
      </c>
      <c r="L278" s="89">
        <f>SUM(M278:N278)</f>
        <v>0</v>
      </c>
      <c r="M278" s="90">
        <v>0</v>
      </c>
      <c r="N278" s="91">
        <v>0</v>
      </c>
    </row>
    <row r="279" spans="1:14">
      <c r="A279" s="96">
        <v>3020</v>
      </c>
      <c r="B279" s="84" t="s">
        <v>311</v>
      </c>
      <c r="C279" s="84">
        <v>2</v>
      </c>
      <c r="D279" s="84">
        <v>0</v>
      </c>
      <c r="E279" s="97" t="s">
        <v>316</v>
      </c>
      <c r="F279" s="86">
        <f>SUM(F281)</f>
        <v>0</v>
      </c>
      <c r="G279" s="86">
        <f t="shared" ref="G279:N279" si="83">SUM(G281)</f>
        <v>0</v>
      </c>
      <c r="H279" s="86">
        <f t="shared" si="83"/>
        <v>0</v>
      </c>
      <c r="I279" s="86">
        <f t="shared" si="83"/>
        <v>0</v>
      </c>
      <c r="J279" s="86">
        <f t="shared" si="83"/>
        <v>0</v>
      </c>
      <c r="K279" s="86">
        <f t="shared" si="83"/>
        <v>0</v>
      </c>
      <c r="L279" s="86">
        <f t="shared" si="83"/>
        <v>0</v>
      </c>
      <c r="M279" s="86">
        <f t="shared" si="83"/>
        <v>0</v>
      </c>
      <c r="N279" s="86">
        <f t="shared" si="83"/>
        <v>0</v>
      </c>
    </row>
    <row r="280" spans="1:14">
      <c r="A280" s="96"/>
      <c r="B280" s="84"/>
      <c r="C280" s="84"/>
      <c r="D280" s="84"/>
      <c r="E280" s="97" t="s">
        <v>138</v>
      </c>
      <c r="F280" s="92"/>
      <c r="G280" s="92"/>
      <c r="H280" s="92"/>
      <c r="I280" s="92"/>
      <c r="J280" s="92"/>
      <c r="K280" s="92"/>
      <c r="L280" s="92"/>
      <c r="M280" s="92"/>
      <c r="N280" s="92"/>
    </row>
    <row r="281" spans="1:14" ht="15.75" thickBot="1">
      <c r="A281" s="96">
        <v>3021</v>
      </c>
      <c r="B281" s="84" t="s">
        <v>311</v>
      </c>
      <c r="C281" s="84">
        <v>2</v>
      </c>
      <c r="D281" s="84">
        <v>1</v>
      </c>
      <c r="E281" s="97" t="s">
        <v>316</v>
      </c>
      <c r="F281" s="89">
        <f>SUM(G281:H281)</f>
        <v>0</v>
      </c>
      <c r="G281" s="90">
        <v>0</v>
      </c>
      <c r="H281" s="91">
        <v>0</v>
      </c>
      <c r="I281" s="89">
        <f>SUM(J281:K281)</f>
        <v>0</v>
      </c>
      <c r="J281" s="90">
        <v>0</v>
      </c>
      <c r="K281" s="91">
        <v>0</v>
      </c>
      <c r="L281" s="89">
        <f>SUM(M281:N281)</f>
        <v>0</v>
      </c>
      <c r="M281" s="90">
        <v>0</v>
      </c>
      <c r="N281" s="91">
        <v>0</v>
      </c>
    </row>
    <row r="282" spans="1:14" ht="24">
      <c r="A282" s="96">
        <v>3030</v>
      </c>
      <c r="B282" s="84" t="s">
        <v>311</v>
      </c>
      <c r="C282" s="84">
        <v>3</v>
      </c>
      <c r="D282" s="84">
        <v>0</v>
      </c>
      <c r="E282" s="97" t="s">
        <v>317</v>
      </c>
      <c r="F282" s="86">
        <f>SUM(F284)</f>
        <v>4980</v>
      </c>
      <c r="G282" s="86">
        <f t="shared" ref="G282:N282" si="84">SUM(G284)</f>
        <v>4980</v>
      </c>
      <c r="H282" s="86">
        <f t="shared" si="84"/>
        <v>0</v>
      </c>
      <c r="I282" s="86">
        <f t="shared" si="84"/>
        <v>3480</v>
      </c>
      <c r="J282" s="86">
        <f t="shared" si="84"/>
        <v>3480</v>
      </c>
      <c r="K282" s="86">
        <f t="shared" si="84"/>
        <v>0</v>
      </c>
      <c r="L282" s="86">
        <f t="shared" si="84"/>
        <v>614.11</v>
      </c>
      <c r="M282" s="86">
        <f t="shared" si="84"/>
        <v>614.11</v>
      </c>
      <c r="N282" s="86">
        <f t="shared" si="84"/>
        <v>0</v>
      </c>
    </row>
    <row r="283" spans="1:14">
      <c r="A283" s="96"/>
      <c r="B283" s="84"/>
      <c r="C283" s="84"/>
      <c r="D283" s="84"/>
      <c r="E283" s="97" t="s">
        <v>138</v>
      </c>
      <c r="F283" s="92"/>
      <c r="G283" s="92"/>
      <c r="H283" s="92"/>
      <c r="I283" s="92"/>
      <c r="J283" s="92"/>
      <c r="K283" s="92"/>
      <c r="L283" s="92"/>
      <c r="M283" s="92"/>
      <c r="N283" s="92"/>
    </row>
    <row r="284" spans="1:14" ht="24.75" thickBot="1">
      <c r="A284" s="96">
        <v>3031</v>
      </c>
      <c r="B284" s="84" t="s">
        <v>311</v>
      </c>
      <c r="C284" s="84">
        <v>3</v>
      </c>
      <c r="D284" s="84" t="s">
        <v>136</v>
      </c>
      <c r="E284" s="97" t="s">
        <v>317</v>
      </c>
      <c r="F284" s="89">
        <f>SUM(G284:H284)</f>
        <v>4980</v>
      </c>
      <c r="G284" s="90">
        <v>4980</v>
      </c>
      <c r="H284" s="91">
        <v>0</v>
      </c>
      <c r="I284" s="89">
        <f>SUM(J284:K284)</f>
        <v>3480</v>
      </c>
      <c r="J284" s="90">
        <v>3480</v>
      </c>
      <c r="K284" s="91">
        <v>0</v>
      </c>
      <c r="L284" s="89">
        <f>SUM(M284:N284)</f>
        <v>614.11</v>
      </c>
      <c r="M284" s="90">
        <v>614.11</v>
      </c>
      <c r="N284" s="91">
        <v>0</v>
      </c>
    </row>
    <row r="285" spans="1:14" ht="50.25" customHeight="1">
      <c r="A285" s="96">
        <v>3040</v>
      </c>
      <c r="B285" s="84" t="s">
        <v>311</v>
      </c>
      <c r="C285" s="84">
        <v>4</v>
      </c>
      <c r="D285" s="84">
        <v>0</v>
      </c>
      <c r="E285" s="97" t="s">
        <v>318</v>
      </c>
      <c r="F285" s="86">
        <f>SUM(F287)</f>
        <v>15000</v>
      </c>
      <c r="G285" s="86">
        <f t="shared" ref="G285:N285" si="85">SUM(G287)</f>
        <v>15000</v>
      </c>
      <c r="H285" s="86">
        <f t="shared" si="85"/>
        <v>0</v>
      </c>
      <c r="I285" s="86">
        <f t="shared" si="85"/>
        <v>15000</v>
      </c>
      <c r="J285" s="86">
        <f t="shared" si="85"/>
        <v>15000</v>
      </c>
      <c r="K285" s="86">
        <f t="shared" si="85"/>
        <v>0</v>
      </c>
      <c r="L285" s="86">
        <f t="shared" si="85"/>
        <v>2180</v>
      </c>
      <c r="M285" s="86">
        <f t="shared" si="85"/>
        <v>2180</v>
      </c>
      <c r="N285" s="86">
        <f t="shared" si="85"/>
        <v>0</v>
      </c>
    </row>
    <row r="286" spans="1:14">
      <c r="A286" s="96"/>
      <c r="B286" s="84"/>
      <c r="C286" s="84"/>
      <c r="D286" s="84"/>
      <c r="E286" s="97" t="s">
        <v>138</v>
      </c>
      <c r="F286" s="92"/>
      <c r="G286" s="92"/>
      <c r="H286" s="92"/>
      <c r="I286" s="92"/>
      <c r="J286" s="92"/>
      <c r="K286" s="92"/>
      <c r="L286" s="92"/>
      <c r="M286" s="92"/>
      <c r="N286" s="92"/>
    </row>
    <row r="287" spans="1:14" ht="54.75" customHeight="1" thickBot="1">
      <c r="A287" s="96">
        <v>3041</v>
      </c>
      <c r="B287" s="84" t="s">
        <v>311</v>
      </c>
      <c r="C287" s="84">
        <v>4</v>
      </c>
      <c r="D287" s="84">
        <v>1</v>
      </c>
      <c r="E287" s="97" t="s">
        <v>318</v>
      </c>
      <c r="F287" s="89">
        <f>SUM(G287:H287)</f>
        <v>15000</v>
      </c>
      <c r="G287" s="90">
        <v>15000</v>
      </c>
      <c r="H287" s="91">
        <v>0</v>
      </c>
      <c r="I287" s="89">
        <f>SUM(J287:K287)</f>
        <v>15000</v>
      </c>
      <c r="J287" s="90">
        <v>15000</v>
      </c>
      <c r="K287" s="91">
        <v>0</v>
      </c>
      <c r="L287" s="89">
        <f>SUM(M287:N287)</f>
        <v>2180</v>
      </c>
      <c r="M287" s="90">
        <v>2180</v>
      </c>
      <c r="N287" s="91">
        <v>0</v>
      </c>
    </row>
    <row r="288" spans="1:14">
      <c r="A288" s="96">
        <v>3050</v>
      </c>
      <c r="B288" s="84" t="s">
        <v>311</v>
      </c>
      <c r="C288" s="84">
        <v>5</v>
      </c>
      <c r="D288" s="84">
        <v>0</v>
      </c>
      <c r="E288" s="97" t="s">
        <v>319</v>
      </c>
      <c r="F288" s="86">
        <f>SUM(F290)</f>
        <v>0</v>
      </c>
      <c r="G288" s="86">
        <f t="shared" ref="G288:N288" si="86">SUM(G290)</f>
        <v>0</v>
      </c>
      <c r="H288" s="86">
        <f t="shared" si="86"/>
        <v>0</v>
      </c>
      <c r="I288" s="86">
        <f t="shared" si="86"/>
        <v>0</v>
      </c>
      <c r="J288" s="86">
        <f t="shared" si="86"/>
        <v>0</v>
      </c>
      <c r="K288" s="86">
        <f t="shared" si="86"/>
        <v>0</v>
      </c>
      <c r="L288" s="86">
        <f t="shared" si="86"/>
        <v>0</v>
      </c>
      <c r="M288" s="86">
        <f t="shared" si="86"/>
        <v>0</v>
      </c>
      <c r="N288" s="86">
        <f t="shared" si="86"/>
        <v>0</v>
      </c>
    </row>
    <row r="289" spans="1:14">
      <c r="A289" s="96"/>
      <c r="B289" s="84"/>
      <c r="C289" s="84"/>
      <c r="D289" s="84"/>
      <c r="E289" s="97" t="s">
        <v>138</v>
      </c>
      <c r="F289" s="92"/>
      <c r="G289" s="92"/>
      <c r="H289" s="92"/>
      <c r="I289" s="92"/>
      <c r="J289" s="92"/>
      <c r="K289" s="92"/>
      <c r="L289" s="92"/>
      <c r="M289" s="92"/>
      <c r="N289" s="92"/>
    </row>
    <row r="290" spans="1:14" ht="15.75" thickBot="1">
      <c r="A290" s="96">
        <v>3051</v>
      </c>
      <c r="B290" s="84" t="s">
        <v>311</v>
      </c>
      <c r="C290" s="84">
        <v>5</v>
      </c>
      <c r="D290" s="84">
        <v>1</v>
      </c>
      <c r="E290" s="97" t="s">
        <v>319</v>
      </c>
      <c r="F290" s="89">
        <f>SUM(G290:H290)</f>
        <v>0</v>
      </c>
      <c r="G290" s="90">
        <v>0</v>
      </c>
      <c r="H290" s="91">
        <v>0</v>
      </c>
      <c r="I290" s="89">
        <f>SUM(J290:K290)</f>
        <v>0</v>
      </c>
      <c r="J290" s="90">
        <v>0</v>
      </c>
      <c r="K290" s="91">
        <v>0</v>
      </c>
      <c r="L290" s="89">
        <f>SUM(M290:N290)</f>
        <v>0</v>
      </c>
      <c r="M290" s="90">
        <v>0</v>
      </c>
      <c r="N290" s="91">
        <v>0</v>
      </c>
    </row>
    <row r="291" spans="1:14" ht="24">
      <c r="A291" s="96">
        <v>3060</v>
      </c>
      <c r="B291" s="84" t="s">
        <v>311</v>
      </c>
      <c r="C291" s="84">
        <v>6</v>
      </c>
      <c r="D291" s="84">
        <v>0</v>
      </c>
      <c r="E291" s="97" t="s">
        <v>320</v>
      </c>
      <c r="F291" s="86">
        <f>SUM(F293)</f>
        <v>4800</v>
      </c>
      <c r="G291" s="86">
        <f t="shared" ref="G291:N291" si="87">SUM(G293)</f>
        <v>4800</v>
      </c>
      <c r="H291" s="86">
        <f t="shared" si="87"/>
        <v>0</v>
      </c>
      <c r="I291" s="86">
        <f t="shared" si="87"/>
        <v>4800</v>
      </c>
      <c r="J291" s="86">
        <f t="shared" si="87"/>
        <v>4800</v>
      </c>
      <c r="K291" s="86">
        <f t="shared" si="87"/>
        <v>0</v>
      </c>
      <c r="L291" s="86">
        <f t="shared" si="87"/>
        <v>780</v>
      </c>
      <c r="M291" s="86">
        <f t="shared" si="87"/>
        <v>780</v>
      </c>
      <c r="N291" s="86">
        <f t="shared" si="87"/>
        <v>0</v>
      </c>
    </row>
    <row r="292" spans="1:14">
      <c r="A292" s="96"/>
      <c r="B292" s="84"/>
      <c r="C292" s="84"/>
      <c r="D292" s="84"/>
      <c r="E292" s="97" t="s">
        <v>138</v>
      </c>
      <c r="F292" s="92"/>
      <c r="G292" s="92"/>
      <c r="H292" s="92"/>
      <c r="I292" s="92"/>
      <c r="J292" s="92"/>
      <c r="K292" s="92"/>
      <c r="L292" s="92"/>
      <c r="M292" s="92"/>
      <c r="N292" s="92"/>
    </row>
    <row r="293" spans="1:14" ht="24.75" thickBot="1">
      <c r="A293" s="96">
        <v>3061</v>
      </c>
      <c r="B293" s="84" t="s">
        <v>311</v>
      </c>
      <c r="C293" s="84">
        <v>6</v>
      </c>
      <c r="D293" s="84">
        <v>1</v>
      </c>
      <c r="E293" s="97" t="s">
        <v>320</v>
      </c>
      <c r="F293" s="89">
        <f>SUM(G293:H293)</f>
        <v>4800</v>
      </c>
      <c r="G293" s="90">
        <v>4800</v>
      </c>
      <c r="H293" s="91">
        <v>0</v>
      </c>
      <c r="I293" s="89">
        <f>SUM(J293:K293)</f>
        <v>4800</v>
      </c>
      <c r="J293" s="90">
        <v>4800</v>
      </c>
      <c r="K293" s="91">
        <v>0</v>
      </c>
      <c r="L293" s="89">
        <f>SUM(M293:N293)</f>
        <v>780</v>
      </c>
      <c r="M293" s="90">
        <v>780</v>
      </c>
      <c r="N293" s="91">
        <v>0</v>
      </c>
    </row>
    <row r="294" spans="1:14" ht="64.5" customHeight="1">
      <c r="A294" s="96">
        <v>3070</v>
      </c>
      <c r="B294" s="84" t="s">
        <v>311</v>
      </c>
      <c r="C294" s="84">
        <v>7</v>
      </c>
      <c r="D294" s="84">
        <v>0</v>
      </c>
      <c r="E294" s="97" t="s">
        <v>321</v>
      </c>
      <c r="F294" s="86">
        <f>SUM(F296)</f>
        <v>24070</v>
      </c>
      <c r="G294" s="86">
        <f t="shared" ref="G294:N294" si="88">SUM(G296)</f>
        <v>24070</v>
      </c>
      <c r="H294" s="86">
        <f t="shared" si="88"/>
        <v>0</v>
      </c>
      <c r="I294" s="86">
        <f t="shared" si="88"/>
        <v>24070</v>
      </c>
      <c r="J294" s="86">
        <f t="shared" si="88"/>
        <v>24070</v>
      </c>
      <c r="K294" s="86">
        <f t="shared" si="88"/>
        <v>0</v>
      </c>
      <c r="L294" s="86">
        <f t="shared" si="88"/>
        <v>7528</v>
      </c>
      <c r="M294" s="86">
        <f t="shared" si="88"/>
        <v>7528</v>
      </c>
      <c r="N294" s="86">
        <f t="shared" si="88"/>
        <v>0</v>
      </c>
    </row>
    <row r="295" spans="1:14">
      <c r="A295" s="96"/>
      <c r="B295" s="84"/>
      <c r="C295" s="84"/>
      <c r="D295" s="84"/>
      <c r="E295" s="97" t="s">
        <v>138</v>
      </c>
      <c r="F295" s="92"/>
      <c r="G295" s="92"/>
      <c r="H295" s="92"/>
      <c r="I295" s="92"/>
      <c r="J295" s="92"/>
      <c r="K295" s="92"/>
      <c r="L295" s="92"/>
      <c r="M295" s="92"/>
      <c r="N295" s="92"/>
    </row>
    <row r="296" spans="1:14" ht="63.75" customHeight="1" thickBot="1">
      <c r="A296" s="96">
        <v>3071</v>
      </c>
      <c r="B296" s="84" t="s">
        <v>311</v>
      </c>
      <c r="C296" s="84">
        <v>7</v>
      </c>
      <c r="D296" s="84">
        <v>1</v>
      </c>
      <c r="E296" s="97" t="s">
        <v>321</v>
      </c>
      <c r="F296" s="89">
        <f>SUM(G296:H296)</f>
        <v>24070</v>
      </c>
      <c r="G296" s="90">
        <v>24070</v>
      </c>
      <c r="H296" s="91">
        <v>0</v>
      </c>
      <c r="I296" s="89">
        <f>SUM(J296:K296)</f>
        <v>24070</v>
      </c>
      <c r="J296" s="90">
        <v>24070</v>
      </c>
      <c r="K296" s="91">
        <v>0</v>
      </c>
      <c r="L296" s="89">
        <f>SUM(M296:N296)</f>
        <v>7528</v>
      </c>
      <c r="M296" s="90">
        <v>7528</v>
      </c>
      <c r="N296" s="91">
        <v>0</v>
      </c>
    </row>
    <row r="297" spans="1:14" ht="81" customHeight="1">
      <c r="A297" s="96">
        <v>3080</v>
      </c>
      <c r="B297" s="84" t="s">
        <v>311</v>
      </c>
      <c r="C297" s="84">
        <v>8</v>
      </c>
      <c r="D297" s="84">
        <v>0</v>
      </c>
      <c r="E297" s="97" t="s">
        <v>322</v>
      </c>
      <c r="F297" s="86">
        <f>SUM(F299)</f>
        <v>0</v>
      </c>
      <c r="G297" s="86">
        <f t="shared" ref="G297:N297" si="89">SUM(G299)</f>
        <v>0</v>
      </c>
      <c r="H297" s="86">
        <f t="shared" si="89"/>
        <v>0</v>
      </c>
      <c r="I297" s="86">
        <f t="shared" si="89"/>
        <v>0</v>
      </c>
      <c r="J297" s="86">
        <f t="shared" si="89"/>
        <v>0</v>
      </c>
      <c r="K297" s="86">
        <f t="shared" si="89"/>
        <v>0</v>
      </c>
      <c r="L297" s="86">
        <f t="shared" si="89"/>
        <v>0</v>
      </c>
      <c r="M297" s="86">
        <f t="shared" si="89"/>
        <v>0</v>
      </c>
      <c r="N297" s="86">
        <f t="shared" si="89"/>
        <v>0</v>
      </c>
    </row>
    <row r="298" spans="1:14">
      <c r="A298" s="96"/>
      <c r="B298" s="84"/>
      <c r="C298" s="84"/>
      <c r="D298" s="84"/>
      <c r="E298" s="97" t="s">
        <v>138</v>
      </c>
      <c r="F298" s="92"/>
      <c r="G298" s="92"/>
      <c r="H298" s="92"/>
      <c r="I298" s="92"/>
      <c r="J298" s="92"/>
      <c r="K298" s="92"/>
      <c r="L298" s="92"/>
      <c r="M298" s="92"/>
      <c r="N298" s="92"/>
    </row>
    <row r="299" spans="1:14" ht="86.25" customHeight="1" thickBot="1">
      <c r="A299" s="96">
        <v>3081</v>
      </c>
      <c r="B299" s="84" t="s">
        <v>311</v>
      </c>
      <c r="C299" s="84">
        <v>8</v>
      </c>
      <c r="D299" s="84">
        <v>1</v>
      </c>
      <c r="E299" s="97" t="s">
        <v>322</v>
      </c>
      <c r="F299" s="89">
        <f>SUM(G299:H299)</f>
        <v>0</v>
      </c>
      <c r="G299" s="90">
        <v>0</v>
      </c>
      <c r="H299" s="91">
        <v>0</v>
      </c>
      <c r="I299" s="89">
        <f>SUM(J299:K299)</f>
        <v>0</v>
      </c>
      <c r="J299" s="90">
        <v>0</v>
      </c>
      <c r="K299" s="91">
        <v>0</v>
      </c>
      <c r="L299" s="89">
        <f>SUM(M299:N299)</f>
        <v>0</v>
      </c>
      <c r="M299" s="90">
        <v>0</v>
      </c>
      <c r="N299" s="91">
        <v>0</v>
      </c>
    </row>
    <row r="300" spans="1:14">
      <c r="A300" s="96"/>
      <c r="B300" s="84"/>
      <c r="C300" s="84"/>
      <c r="D300" s="84"/>
      <c r="E300" s="97" t="s">
        <v>138</v>
      </c>
      <c r="F300" s="92"/>
      <c r="G300" s="92"/>
      <c r="H300" s="92"/>
      <c r="I300" s="92"/>
      <c r="J300" s="92"/>
      <c r="K300" s="92"/>
      <c r="L300" s="92"/>
      <c r="M300" s="92"/>
      <c r="N300" s="92"/>
    </row>
    <row r="301" spans="1:14" ht="69" customHeight="1">
      <c r="A301" s="96">
        <v>3090</v>
      </c>
      <c r="B301" s="84" t="s">
        <v>311</v>
      </c>
      <c r="C301" s="84">
        <v>9</v>
      </c>
      <c r="D301" s="84">
        <v>0</v>
      </c>
      <c r="E301" s="97" t="s">
        <v>323</v>
      </c>
      <c r="F301" s="92">
        <f>SUM(F303:F304)</f>
        <v>28042.6</v>
      </c>
      <c r="G301" s="92">
        <f t="shared" ref="G301:N301" si="90">SUM(G303:G304)</f>
        <v>28042.6</v>
      </c>
      <c r="H301" s="92">
        <f t="shared" si="90"/>
        <v>0</v>
      </c>
      <c r="I301" s="92">
        <f t="shared" si="90"/>
        <v>28042.6</v>
      </c>
      <c r="J301" s="92">
        <f t="shared" si="90"/>
        <v>28042.6</v>
      </c>
      <c r="K301" s="92">
        <f t="shared" si="90"/>
        <v>0</v>
      </c>
      <c r="L301" s="92">
        <f t="shared" si="90"/>
        <v>11272.565000000001</v>
      </c>
      <c r="M301" s="92">
        <f t="shared" si="90"/>
        <v>11272.565000000001</v>
      </c>
      <c r="N301" s="92">
        <f t="shared" si="90"/>
        <v>0</v>
      </c>
    </row>
    <row r="302" spans="1:14">
      <c r="A302" s="96"/>
      <c r="B302" s="84"/>
      <c r="C302" s="84"/>
      <c r="D302" s="84"/>
      <c r="E302" s="97" t="s">
        <v>138</v>
      </c>
      <c r="F302" s="92"/>
      <c r="G302" s="92"/>
      <c r="H302" s="92"/>
      <c r="I302" s="92"/>
      <c r="J302" s="92"/>
      <c r="K302" s="92"/>
      <c r="L302" s="92"/>
      <c r="M302" s="92"/>
      <c r="N302" s="92"/>
    </row>
    <row r="303" spans="1:14" ht="60" customHeight="1" thickBot="1">
      <c r="A303" s="96">
        <v>3091</v>
      </c>
      <c r="B303" s="84" t="s">
        <v>311</v>
      </c>
      <c r="C303" s="84">
        <v>9</v>
      </c>
      <c r="D303" s="84">
        <v>1</v>
      </c>
      <c r="E303" s="97" t="s">
        <v>323</v>
      </c>
      <c r="F303" s="89">
        <f>SUM(G303:H303)</f>
        <v>28042.6</v>
      </c>
      <c r="G303" s="92">
        <v>28042.6</v>
      </c>
      <c r="H303" s="92">
        <v>0</v>
      </c>
      <c r="I303" s="89">
        <f>SUM(J303:K303)</f>
        <v>28042.6</v>
      </c>
      <c r="J303" s="92">
        <v>28042.6</v>
      </c>
      <c r="K303" s="92">
        <v>0</v>
      </c>
      <c r="L303" s="89">
        <f>SUM(M303:N303)</f>
        <v>11272.565000000001</v>
      </c>
      <c r="M303" s="92">
        <v>11272.565000000001</v>
      </c>
      <c r="N303" s="92">
        <v>0</v>
      </c>
    </row>
    <row r="304" spans="1:14" ht="77.25" customHeight="1" thickBot="1">
      <c r="A304" s="96">
        <v>3092</v>
      </c>
      <c r="B304" s="84" t="s">
        <v>311</v>
      </c>
      <c r="C304" s="84">
        <v>9</v>
      </c>
      <c r="D304" s="84">
        <v>2</v>
      </c>
      <c r="E304" s="97" t="s">
        <v>324</v>
      </c>
      <c r="F304" s="89">
        <f>SUM(G304:H304)</f>
        <v>0</v>
      </c>
      <c r="G304" s="92">
        <v>0</v>
      </c>
      <c r="H304" s="92">
        <v>0</v>
      </c>
      <c r="I304" s="89">
        <f>SUM(J304:K304)</f>
        <v>0</v>
      </c>
      <c r="J304" s="92">
        <v>0</v>
      </c>
      <c r="K304" s="92">
        <v>0</v>
      </c>
      <c r="L304" s="89">
        <f>SUM(M304:N304)</f>
        <v>0</v>
      </c>
      <c r="M304" s="92">
        <v>0</v>
      </c>
      <c r="N304" s="92">
        <v>0</v>
      </c>
    </row>
    <row r="305" spans="1:14" ht="70.5" customHeight="1">
      <c r="A305" s="98">
        <v>3100</v>
      </c>
      <c r="B305" s="84" t="s">
        <v>325</v>
      </c>
      <c r="C305" s="84">
        <v>0</v>
      </c>
      <c r="D305" s="85">
        <v>0</v>
      </c>
      <c r="E305" s="95" t="s">
        <v>326</v>
      </c>
      <c r="F305" s="86">
        <f>SUM(F307)</f>
        <v>215100</v>
      </c>
      <c r="G305" s="86">
        <f t="shared" ref="G305:N305" si="91">SUM(G307)</f>
        <v>215100</v>
      </c>
      <c r="H305" s="86">
        <f t="shared" si="91"/>
        <v>0</v>
      </c>
      <c r="I305" s="86">
        <f t="shared" si="91"/>
        <v>215100</v>
      </c>
      <c r="J305" s="86">
        <f t="shared" si="91"/>
        <v>215100</v>
      </c>
      <c r="K305" s="86">
        <f t="shared" si="91"/>
        <v>0</v>
      </c>
      <c r="L305" s="86">
        <f t="shared" si="91"/>
        <v>107550</v>
      </c>
      <c r="M305" s="86">
        <f t="shared" si="91"/>
        <v>107550</v>
      </c>
      <c r="N305" s="86">
        <f t="shared" si="91"/>
        <v>0</v>
      </c>
    </row>
    <row r="306" spans="1:14">
      <c r="A306" s="98"/>
      <c r="B306" s="75"/>
      <c r="C306" s="76"/>
      <c r="D306" s="77"/>
      <c r="E306" s="80" t="s">
        <v>9</v>
      </c>
      <c r="F306" s="79"/>
      <c r="G306" s="81"/>
      <c r="H306" s="82"/>
      <c r="I306" s="79"/>
      <c r="J306" s="81"/>
      <c r="K306" s="82"/>
      <c r="L306" s="79"/>
      <c r="M306" s="81"/>
      <c r="N306" s="82"/>
    </row>
    <row r="307" spans="1:14" ht="58.5" customHeight="1">
      <c r="A307" s="98">
        <v>3110</v>
      </c>
      <c r="B307" s="84" t="s">
        <v>325</v>
      </c>
      <c r="C307" s="84">
        <v>1</v>
      </c>
      <c r="D307" s="85">
        <v>0</v>
      </c>
      <c r="E307" s="95" t="s">
        <v>327</v>
      </c>
      <c r="F307" s="86">
        <f>SUM(F309)</f>
        <v>215100</v>
      </c>
      <c r="G307" s="86">
        <f t="shared" ref="G307:N307" si="92">SUM(G309)</f>
        <v>215100</v>
      </c>
      <c r="H307" s="86">
        <f t="shared" si="92"/>
        <v>0</v>
      </c>
      <c r="I307" s="86">
        <f t="shared" si="92"/>
        <v>215100</v>
      </c>
      <c r="J307" s="86">
        <f t="shared" si="92"/>
        <v>215100</v>
      </c>
      <c r="K307" s="86">
        <f t="shared" si="92"/>
        <v>0</v>
      </c>
      <c r="L307" s="86">
        <f t="shared" si="92"/>
        <v>107550</v>
      </c>
      <c r="M307" s="86">
        <f t="shared" si="92"/>
        <v>107550</v>
      </c>
      <c r="N307" s="86">
        <f t="shared" si="92"/>
        <v>0</v>
      </c>
    </row>
    <row r="308" spans="1:14">
      <c r="A308" s="98"/>
      <c r="B308" s="75"/>
      <c r="C308" s="84"/>
      <c r="D308" s="85"/>
      <c r="E308" s="80" t="s">
        <v>138</v>
      </c>
      <c r="F308" s="86"/>
      <c r="G308" s="87"/>
      <c r="H308" s="88"/>
      <c r="I308" s="86"/>
      <c r="J308" s="87"/>
      <c r="K308" s="88"/>
      <c r="L308" s="86"/>
      <c r="M308" s="87"/>
      <c r="N308" s="88"/>
    </row>
    <row r="309" spans="1:14" ht="60.75" customHeight="1" thickBot="1">
      <c r="A309" s="99">
        <v>3112</v>
      </c>
      <c r="B309" s="100" t="s">
        <v>325</v>
      </c>
      <c r="C309" s="100">
        <v>1</v>
      </c>
      <c r="D309" s="101">
        <v>2</v>
      </c>
      <c r="E309" s="102" t="s">
        <v>328</v>
      </c>
      <c r="F309" s="89">
        <f>SUM(G309:H309)-[1]Ekamutner!F96</f>
        <v>215100</v>
      </c>
      <c r="G309" s="90">
        <v>215100</v>
      </c>
      <c r="H309" s="91">
        <v>0</v>
      </c>
      <c r="I309" s="89">
        <f>SUM(J309:K309)-[1]Ekamutner!I96</f>
        <v>215100</v>
      </c>
      <c r="J309" s="90">
        <v>215100</v>
      </c>
      <c r="K309" s="91">
        <v>0</v>
      </c>
      <c r="L309" s="89">
        <f>SUM(M309:N309)-[1]Ekamutner!L96</f>
        <v>107550</v>
      </c>
      <c r="M309" s="90">
        <v>107550</v>
      </c>
      <c r="N309" s="91">
        <v>0</v>
      </c>
    </row>
    <row r="310" spans="1:14" ht="15.75">
      <c r="A310" s="103"/>
      <c r="B310" s="104"/>
      <c r="C310" s="105"/>
      <c r="D310" s="106"/>
      <c r="E310" s="107"/>
      <c r="F310" s="54"/>
      <c r="G310" s="54"/>
      <c r="H310" s="54"/>
      <c r="I310" s="54"/>
      <c r="J310" s="54"/>
      <c r="K310" s="54"/>
      <c r="L310" s="54"/>
      <c r="M310" s="54"/>
      <c r="N310" s="54"/>
    </row>
    <row r="311" spans="1:14" ht="0.75" customHeight="1">
      <c r="A311" s="377" t="s">
        <v>329</v>
      </c>
      <c r="B311" s="377"/>
      <c r="C311" s="377"/>
      <c r="D311" s="377"/>
      <c r="E311" s="377"/>
      <c r="F311" s="377"/>
      <c r="G311" s="377"/>
      <c r="H311" s="377"/>
      <c r="I311" s="377"/>
      <c r="J311" s="377"/>
      <c r="K311" s="377"/>
      <c r="L311" s="377"/>
      <c r="M311" s="43"/>
      <c r="N311" s="43"/>
    </row>
    <row r="312" spans="1:14" ht="15" hidden="1" customHeight="1">
      <c r="A312" s="108" t="s">
        <v>330</v>
      </c>
      <c r="B312" s="109"/>
      <c r="C312" s="109"/>
      <c r="D312" s="109"/>
      <c r="E312" s="109"/>
      <c r="F312" s="109"/>
      <c r="G312" s="110"/>
      <c r="H312" s="111"/>
      <c r="I312" s="111"/>
      <c r="J312" s="111"/>
      <c r="K312" s="111"/>
      <c r="L312" s="111"/>
      <c r="M312" s="43"/>
      <c r="N312" s="43"/>
    </row>
    <row r="313" spans="1:14" ht="19.5">
      <c r="A313" s="103"/>
      <c r="B313" s="112"/>
      <c r="C313" s="105"/>
      <c r="D313" s="106"/>
      <c r="E313" s="107"/>
      <c r="F313" s="54"/>
      <c r="G313" s="368" t="s">
        <v>743</v>
      </c>
      <c r="H313" s="368"/>
      <c r="I313" s="368"/>
      <c r="J313" s="368"/>
      <c r="K313" s="368"/>
      <c r="L313" s="368"/>
      <c r="M313" s="368"/>
      <c r="N313" s="368"/>
    </row>
    <row r="314" spans="1:14" ht="15.75">
      <c r="A314" s="103"/>
      <c r="B314" s="112"/>
      <c r="C314" s="105"/>
      <c r="D314" s="106"/>
      <c r="E314" s="54"/>
      <c r="F314" s="54"/>
      <c r="G314" s="54"/>
      <c r="H314" s="54"/>
      <c r="I314" s="54"/>
      <c r="J314" s="54"/>
      <c r="K314" s="54"/>
      <c r="L314" s="54"/>
      <c r="M314" s="54"/>
      <c r="N314" s="54"/>
    </row>
  </sheetData>
  <protectedRanges>
    <protectedRange sqref="G3:H3" name="Range25"/>
    <protectedRange sqref="F302:N302 M303:N304 J303:K304 G303:H304 F306:N306 M308:N309 J308:K309 G308:H309" name="Range24"/>
    <protectedRange sqref="F283:N283 G284:H284 J284:K284 M284:N284 F286:N286 G287:H287 J287:K287 M287:N287 M289:N290 J289:K290 L289 G289:I289 G290:H290" name="Range22"/>
    <protectedRange sqref="G254:H255 J254:K255 M254:N255 G258:H259 J258:K259 M258:N259 F261:N261 F257:N257 G262:H263 J262:K263 M262:N263 F265:N265 G266:H266 J266:K266 M266:N266" name="Range20"/>
    <protectedRange sqref="F232:N232 M233:N235 J233:K235 G233:H235 F237:N237 M238:N238 J238:K238 G238:H238 F240:N240 M241:N241 J241:K241 G241:H241" name="Range18"/>
    <protectedRange sqref="F209:N209 M210:N211 J210:K211 G210:H211 F213:N213 F215:N215 G216:H216 J216:K216 M216:N216" name="Range16"/>
    <protectedRange sqref="F184:N184 M186:N189 J186:K189 G186:H189 F191:N191 M192:N195 J192:K195 G192:H195" name="Range14"/>
    <protectedRange sqref="F158:N158 M159:N159 J159:K159 G159:H159 F161:N161 M162:N162 J162:K162 G162:H162 F164:N164 F166:N166 G167:H167 J167:K167 M167:N167 F169:N169 G170:H170 J170:K170 M170:N170 G172:N172" name="Range12"/>
    <protectedRange sqref="G134:H139 J134:K139 M134:N139 F141:N141 G142:H142 J142:K142 M142:N142 F144:N144" name="Range10"/>
    <protectedRange sqref="F111:N111 M112:N114 J112:K114 G112:H114 F116:N116 M117:N121 J117:K121 G117:H121" name="Range8"/>
    <protectedRange sqref="F79:N79 G80:H80 J80:K80 M80:N80 F82:N82 G83:H83 J83:K83 M83:N83 F85:N85 G86:H86 J86:K86 M86:N86 F88:N88 G89:H89 J89:K89 M89:N89 F91:N91 F93:N93 G94:H94 J94:K94 M94:N94" name="Range6"/>
    <protectedRange sqref="G45:H45 M45:N45 J45:K45 F46:N46 F59:N59 G60 F48:N48 F50:N50 G51:H51 J51:K51 M51:N51 F53:N53 G54:H54 J54:K54 M54:N54 G56:N56 G57:H57 J57:K57 M57:N57" name="Range4"/>
    <protectedRange sqref="F13:N13 F15:N15 M16:N18 J16:K18 G16:H18 F20:N20 M21:N22 J21:K22 G21:H22 F24:N24 G25:H27 J25:K27 M25:N27" name="Range2"/>
    <protectedRange sqref="F29:N29 M30:N30 J30:K30 G30:H30 F32:N32 M33:N33 J33:K33 G33:H33 F35:N35 M36:N36 J36:K36 G36:H36 F38:N38 M39:N39 J39:K39 G39:H39 F41:N41 F43:N43 G44:H45" name="Range3"/>
    <protectedRange sqref="G60:H60 J60:K60 M60:N60 F62:N62 G63:H63 J63:K63 M63:N63 F65:N65 F67:N67 M68:N70 J68:K70 G68:H70 F72:N72 M73:N73 J73:K73 G73:H73 F75:N75 M76:N77 J76:K77 G76:H77 F79:N79" name="Range5"/>
    <protectedRange sqref="G95:H95 J95:K95 M95:N95 G97:N97 M98:N101 J98:K101 G98:H101 G103:H109 J103:K109 M103:N109" name="Range7"/>
    <protectedRange sqref="F123:N123 M124:N124 J124:K124 G124:H124 F126:N126 M127:N130 J127:K130 G127:H130 F132:N132 M133:N133 J133:K133 G133:H133" name="Range9"/>
    <protectedRange sqref="F146:N146 M147:N147 J147:K147 G147:H147 F149:N149 M150:N150 J150:K150 G150:H150 F152:N152 M153:N153 J153:K153 G153:H153 F155:N155 M156:N156 J156:K156 G156:H156" name="Range11"/>
    <protectedRange sqref="F172:N172 M173:N173 J173:K173 G173:H173 F175:N175 M176:N176 J176:K176 G176:H176 F178:N178 G179:H179 J179:K179 M179:N179 F181:N181 M182:N182 J182:K182 G182:H182" name="Range13"/>
    <protectedRange sqref="F197:N197 N198:N201 M197:M201 J198:K201 G198:H201 F203:N203 M204:N204 J204:K204 G204:H204 F206:N206 M207:N207 J207:K207 G207:H207" name="Range15"/>
    <protectedRange sqref="G218:H225 J218:K225 M218:N225 F227:N227 G228:H230 J228:K230 M228:N230" name="Range17"/>
    <protectedRange sqref="F243:N243 F245:N245 G246:H247 J246:K247 M246:N247 F249:N249 G250:H251 J250:K251 M250:N251 F253:N253" name="Range19"/>
    <protectedRange sqref="F268:N268 G269:H269 J269:K269 M269:N269 F271:N271 G272:H272 J272:K272 M272:N272 F274:N274 F276:N276 M277:N278 J277:K278 G277:H278 F280:N280 M281:N281 J281:K281 G281:H281 F283:N283" name="Range21"/>
    <protectedRange sqref="F292:N292 M293:N293 J293:K293 G293:H293 F295:N295 M296:N296 J296:K296 G296:H296 F298:N298 M299:N299 J299:K299 G299:H299 F300:N300" name="Range23"/>
  </protectedRanges>
  <mergeCells count="14">
    <mergeCell ref="M1:N1"/>
    <mergeCell ref="M2:N3"/>
    <mergeCell ref="G313:N313"/>
    <mergeCell ref="M5:N5"/>
    <mergeCell ref="E2:K2"/>
    <mergeCell ref="I7:K7"/>
    <mergeCell ref="L7:N7"/>
    <mergeCell ref="A311:L311"/>
    <mergeCell ref="A7:A9"/>
    <mergeCell ref="B7:B9"/>
    <mergeCell ref="C7:C9"/>
    <mergeCell ref="D7:D9"/>
    <mergeCell ref="E7:E9"/>
    <mergeCell ref="F7:H7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35"/>
  <sheetViews>
    <sheetView view="pageBreakPreview" topLeftCell="A58" zoomScale="60" workbookViewId="0">
      <selection activeCell="M7" sqref="M7"/>
    </sheetView>
  </sheetViews>
  <sheetFormatPr defaultRowHeight="15"/>
  <cols>
    <col min="2" max="2" width="31.85546875" customWidth="1"/>
    <col min="3" max="3" width="13.7109375" customWidth="1"/>
    <col min="4" max="4" width="13.85546875" customWidth="1"/>
    <col min="5" max="5" width="13.140625" customWidth="1"/>
    <col min="6" max="6" width="13.5703125" customWidth="1"/>
    <col min="7" max="7" width="15.42578125" customWidth="1"/>
    <col min="8" max="8" width="14.85546875" customWidth="1"/>
    <col min="9" max="9" width="17.140625" customWidth="1"/>
    <col min="10" max="10" width="16.7109375" customWidth="1"/>
    <col min="11" max="11" width="15" customWidth="1"/>
    <col min="12" max="12" width="12.28515625" customWidth="1"/>
  </cols>
  <sheetData>
    <row r="1" spans="1:12" ht="15.75">
      <c r="A1" s="41"/>
      <c r="B1" s="41"/>
      <c r="C1" s="41"/>
      <c r="D1" s="41"/>
      <c r="E1" s="41"/>
      <c r="F1" s="42" t="s">
        <v>118</v>
      </c>
      <c r="G1" s="41"/>
      <c r="H1" s="41"/>
      <c r="I1" s="41"/>
      <c r="J1" s="367" t="s">
        <v>747</v>
      </c>
      <c r="K1" s="367"/>
      <c r="L1" s="341"/>
    </row>
    <row r="2" spans="1:12" ht="15.75" customHeight="1">
      <c r="A2" s="44"/>
      <c r="B2" s="44"/>
      <c r="C2" s="410" t="s">
        <v>732</v>
      </c>
      <c r="D2" s="410"/>
      <c r="E2" s="410"/>
      <c r="F2" s="410"/>
      <c r="G2" s="410"/>
      <c r="H2" s="410"/>
      <c r="I2" s="410"/>
      <c r="J2" s="409" t="s">
        <v>746</v>
      </c>
      <c r="K2" s="409"/>
      <c r="L2" s="44"/>
    </row>
    <row r="3" spans="1:12" ht="15.75">
      <c r="A3" s="45"/>
      <c r="B3" s="45"/>
      <c r="C3" s="410"/>
      <c r="D3" s="410"/>
      <c r="E3" s="410"/>
      <c r="F3" s="410"/>
      <c r="G3" s="410"/>
      <c r="H3" s="410"/>
      <c r="I3" s="410"/>
      <c r="J3" s="412" t="s">
        <v>745</v>
      </c>
      <c r="K3" s="412"/>
      <c r="L3" s="412"/>
    </row>
    <row r="4" spans="1:12" ht="15.75">
      <c r="A4" s="48"/>
      <c r="B4" s="48"/>
      <c r="C4" s="48"/>
      <c r="D4" s="48"/>
      <c r="E4" s="45" t="s">
        <v>730</v>
      </c>
      <c r="F4" s="45"/>
      <c r="G4" s="45"/>
      <c r="H4" s="45"/>
      <c r="I4" s="45"/>
      <c r="J4" s="411" t="s">
        <v>756</v>
      </c>
      <c r="K4" s="411"/>
      <c r="L4" s="411"/>
    </row>
    <row r="5" spans="1:12">
      <c r="A5" s="48"/>
      <c r="B5" s="48"/>
      <c r="C5" s="48"/>
      <c r="D5" s="48"/>
      <c r="E5" s="48"/>
      <c r="F5" s="48"/>
      <c r="G5" s="48"/>
      <c r="H5" s="48"/>
      <c r="I5" s="48"/>
      <c r="J5" s="390" t="s">
        <v>762</v>
      </c>
      <c r="K5" s="390"/>
      <c r="L5" s="390"/>
    </row>
    <row r="6" spans="1:12" ht="16.5" thickBot="1">
      <c r="A6" s="113"/>
      <c r="B6" s="113"/>
      <c r="C6" s="113"/>
      <c r="D6" s="114"/>
      <c r="E6" s="114"/>
      <c r="F6" s="114"/>
      <c r="G6" s="114"/>
      <c r="H6" s="114"/>
      <c r="I6" s="114" t="s">
        <v>731</v>
      </c>
      <c r="J6" s="114"/>
      <c r="K6" s="56"/>
      <c r="L6" s="56"/>
    </row>
    <row r="7" spans="1:12" ht="27" customHeight="1" thickBot="1">
      <c r="A7" s="395" t="s">
        <v>331</v>
      </c>
      <c r="B7" s="397" t="s">
        <v>332</v>
      </c>
      <c r="C7" s="398"/>
      <c r="D7" s="401" t="s">
        <v>2</v>
      </c>
      <c r="E7" s="401"/>
      <c r="F7" s="402"/>
      <c r="G7" s="403" t="s">
        <v>3</v>
      </c>
      <c r="H7" s="401"/>
      <c r="I7" s="402"/>
      <c r="J7" s="403" t="s">
        <v>4</v>
      </c>
      <c r="K7" s="401"/>
      <c r="L7" s="402"/>
    </row>
    <row r="8" spans="1:12" ht="15.75" thickBot="1">
      <c r="A8" s="396"/>
      <c r="B8" s="399"/>
      <c r="C8" s="400"/>
      <c r="D8" s="404" t="s">
        <v>8</v>
      </c>
      <c r="E8" s="116" t="s">
        <v>9</v>
      </c>
      <c r="F8" s="116"/>
      <c r="G8" s="405" t="s">
        <v>10</v>
      </c>
      <c r="H8" s="117" t="s">
        <v>9</v>
      </c>
      <c r="I8" s="118"/>
      <c r="J8" s="404" t="s">
        <v>11</v>
      </c>
      <c r="K8" s="116" t="s">
        <v>9</v>
      </c>
      <c r="L8" s="119"/>
    </row>
    <row r="9" spans="1:12" ht="32.25" customHeight="1">
      <c r="A9" s="396"/>
      <c r="B9" s="120" t="s">
        <v>333</v>
      </c>
      <c r="C9" s="121" t="s">
        <v>334</v>
      </c>
      <c r="D9" s="404"/>
      <c r="E9" s="122" t="s">
        <v>12</v>
      </c>
      <c r="F9" s="123" t="s">
        <v>13</v>
      </c>
      <c r="G9" s="406"/>
      <c r="H9" s="124" t="s">
        <v>12</v>
      </c>
      <c r="I9" s="125" t="s">
        <v>13</v>
      </c>
      <c r="J9" s="404"/>
      <c r="K9" s="122" t="s">
        <v>12</v>
      </c>
      <c r="L9" s="125" t="s">
        <v>13</v>
      </c>
    </row>
    <row r="10" spans="1:12">
      <c r="A10" s="126">
        <v>1</v>
      </c>
      <c r="B10" s="126">
        <v>2</v>
      </c>
      <c r="C10" s="126" t="s">
        <v>142</v>
      </c>
      <c r="D10" s="127">
        <v>4</v>
      </c>
      <c r="E10" s="127">
        <v>5</v>
      </c>
      <c r="F10" s="128">
        <v>6</v>
      </c>
      <c r="G10" s="127">
        <v>7</v>
      </c>
      <c r="H10" s="127">
        <v>8</v>
      </c>
      <c r="I10" s="128">
        <v>9</v>
      </c>
      <c r="J10" s="127">
        <v>10</v>
      </c>
      <c r="K10" s="127">
        <v>11</v>
      </c>
      <c r="L10" s="128">
        <v>12</v>
      </c>
    </row>
    <row r="11" spans="1:12" ht="52.5" customHeight="1">
      <c r="A11" s="96">
        <v>4000</v>
      </c>
      <c r="B11" s="129" t="s">
        <v>335</v>
      </c>
      <c r="C11" s="130"/>
      <c r="D11" s="131">
        <f t="shared" ref="D11:L11" si="0">SUM(D13,D172,D207)</f>
        <v>3088024.2011000002</v>
      </c>
      <c r="E11" s="131">
        <f t="shared" si="0"/>
        <v>2872924.2006000001</v>
      </c>
      <c r="F11" s="131">
        <f t="shared" si="0"/>
        <v>215100.00050000002</v>
      </c>
      <c r="G11" s="131">
        <f t="shared" si="0"/>
        <v>3212594.2611000007</v>
      </c>
      <c r="H11" s="131">
        <f t="shared" si="0"/>
        <v>2929268.1006000005</v>
      </c>
      <c r="I11" s="131">
        <f t="shared" si="0"/>
        <v>283326.1605</v>
      </c>
      <c r="J11" s="131">
        <f t="shared" si="0"/>
        <v>1285216.1469999999</v>
      </c>
      <c r="K11" s="131">
        <f t="shared" si="0"/>
        <v>1125989.703</v>
      </c>
      <c r="L11" s="131">
        <f t="shared" si="0"/>
        <v>159226.44400000002</v>
      </c>
    </row>
    <row r="12" spans="1:12" ht="18" customHeight="1">
      <c r="A12" s="96"/>
      <c r="B12" s="132" t="s">
        <v>336</v>
      </c>
      <c r="C12" s="130"/>
      <c r="D12" s="131"/>
      <c r="E12" s="131"/>
      <c r="F12" s="131"/>
      <c r="G12" s="131"/>
      <c r="H12" s="131"/>
      <c r="I12" s="131"/>
      <c r="J12" s="131"/>
      <c r="K12" s="131"/>
      <c r="L12" s="131"/>
    </row>
    <row r="13" spans="1:12" ht="69" customHeight="1">
      <c r="A13" s="96">
        <v>4050</v>
      </c>
      <c r="B13" s="133" t="s">
        <v>337</v>
      </c>
      <c r="C13" s="134" t="s">
        <v>338</v>
      </c>
      <c r="D13" s="131">
        <f t="shared" ref="D13:L13" si="1">SUM(D15,D28,D71,D86,D96,D128,D143)</f>
        <v>2872924.2006000001</v>
      </c>
      <c r="E13" s="131">
        <f t="shared" si="1"/>
        <v>2872924.2006000001</v>
      </c>
      <c r="F13" s="131">
        <f t="shared" si="1"/>
        <v>0</v>
      </c>
      <c r="G13" s="131">
        <f t="shared" si="1"/>
        <v>2929268.1006000005</v>
      </c>
      <c r="H13" s="131">
        <f t="shared" si="1"/>
        <v>2929268.1006000005</v>
      </c>
      <c r="I13" s="131">
        <f t="shared" si="1"/>
        <v>0</v>
      </c>
      <c r="J13" s="131">
        <f t="shared" si="1"/>
        <v>1125989.703</v>
      </c>
      <c r="K13" s="131">
        <f t="shared" si="1"/>
        <v>1125989.703</v>
      </c>
      <c r="L13" s="131">
        <f t="shared" si="1"/>
        <v>0</v>
      </c>
    </row>
    <row r="14" spans="1:12" ht="18.75" customHeight="1">
      <c r="A14" s="96"/>
      <c r="B14" s="132" t="s">
        <v>336</v>
      </c>
      <c r="C14" s="130"/>
      <c r="D14" s="131"/>
      <c r="E14" s="131"/>
      <c r="F14" s="131"/>
      <c r="G14" s="131"/>
      <c r="H14" s="131"/>
      <c r="I14" s="131"/>
      <c r="J14" s="131"/>
      <c r="K14" s="131"/>
      <c r="L14" s="131"/>
    </row>
    <row r="15" spans="1:12" ht="48.75" customHeight="1">
      <c r="A15" s="96">
        <v>4100</v>
      </c>
      <c r="B15" s="135" t="s">
        <v>339</v>
      </c>
      <c r="C15" s="136" t="s">
        <v>338</v>
      </c>
      <c r="D15" s="131">
        <f>SUM(D17,D22,D25)</f>
        <v>788282</v>
      </c>
      <c r="E15" s="131">
        <f t="shared" ref="E15:K15" si="2">SUM(E17,E22,E25)</f>
        <v>788282</v>
      </c>
      <c r="F15" s="131" t="s">
        <v>16</v>
      </c>
      <c r="G15" s="131">
        <f t="shared" si="2"/>
        <v>788894.9</v>
      </c>
      <c r="H15" s="131">
        <f t="shared" si="2"/>
        <v>788894.9</v>
      </c>
      <c r="I15" s="131" t="s">
        <v>16</v>
      </c>
      <c r="J15" s="131">
        <f t="shared" si="2"/>
        <v>234193.79300000001</v>
      </c>
      <c r="K15" s="131">
        <f t="shared" si="2"/>
        <v>234193.79300000001</v>
      </c>
      <c r="L15" s="131" t="s">
        <v>16</v>
      </c>
    </row>
    <row r="16" spans="1:12" ht="19.5" customHeight="1">
      <c r="A16" s="96"/>
      <c r="B16" s="132" t="s">
        <v>336</v>
      </c>
      <c r="C16" s="130"/>
      <c r="D16" s="131"/>
      <c r="E16" s="131"/>
      <c r="F16" s="131"/>
      <c r="G16" s="131"/>
      <c r="H16" s="131"/>
      <c r="I16" s="131"/>
      <c r="J16" s="131"/>
      <c r="K16" s="131"/>
      <c r="L16" s="131"/>
    </row>
    <row r="17" spans="1:12" ht="66.75" customHeight="1">
      <c r="A17" s="96">
        <v>4110</v>
      </c>
      <c r="B17" s="137" t="s">
        <v>340</v>
      </c>
      <c r="C17" s="136" t="s">
        <v>338</v>
      </c>
      <c r="D17" s="131">
        <f>SUM(D19:D21)</f>
        <v>788282</v>
      </c>
      <c r="E17" s="131">
        <f>SUM(E19:E21)</f>
        <v>788282</v>
      </c>
      <c r="F17" s="138" t="s">
        <v>131</v>
      </c>
      <c r="G17" s="131">
        <f>SUM(G19:G21)</f>
        <v>788894.9</v>
      </c>
      <c r="H17" s="131">
        <f>SUM(H19:H21)</f>
        <v>788894.9</v>
      </c>
      <c r="I17" s="138" t="s">
        <v>131</v>
      </c>
      <c r="J17" s="131">
        <f>SUM(J19:J21)</f>
        <v>234193.79300000001</v>
      </c>
      <c r="K17" s="131">
        <f>SUM(K19:K21)</f>
        <v>234193.79300000001</v>
      </c>
      <c r="L17" s="138" t="s">
        <v>131</v>
      </c>
    </row>
    <row r="18" spans="1:12">
      <c r="A18" s="96"/>
      <c r="B18" s="132" t="s">
        <v>138</v>
      </c>
      <c r="C18" s="136"/>
      <c r="D18" s="131"/>
      <c r="E18" s="131"/>
      <c r="F18" s="138"/>
      <c r="G18" s="131"/>
      <c r="H18" s="131"/>
      <c r="I18" s="138"/>
      <c r="J18" s="131"/>
      <c r="K18" s="131"/>
      <c r="L18" s="138"/>
    </row>
    <row r="19" spans="1:12" ht="45.75" customHeight="1">
      <c r="A19" s="96">
        <v>4111</v>
      </c>
      <c r="B19" s="139" t="s">
        <v>341</v>
      </c>
      <c r="C19" s="140" t="s">
        <v>342</v>
      </c>
      <c r="D19" s="141">
        <f>SUM(E19:F19)</f>
        <v>719307.2</v>
      </c>
      <c r="E19" s="131">
        <v>719307.2</v>
      </c>
      <c r="F19" s="138" t="s">
        <v>131</v>
      </c>
      <c r="G19" s="141">
        <f>SUM(H19:I19)</f>
        <v>719920.1</v>
      </c>
      <c r="H19" s="131">
        <v>719920.1</v>
      </c>
      <c r="I19" s="138" t="s">
        <v>131</v>
      </c>
      <c r="J19" s="141">
        <f>SUM(K19:L19)</f>
        <v>229836.06200000001</v>
      </c>
      <c r="K19" s="131">
        <v>229836.06200000001</v>
      </c>
      <c r="L19" s="138" t="s">
        <v>131</v>
      </c>
    </row>
    <row r="20" spans="1:12" ht="53.25" customHeight="1">
      <c r="A20" s="96">
        <v>4112</v>
      </c>
      <c r="B20" s="139" t="s">
        <v>343</v>
      </c>
      <c r="C20" s="140" t="s">
        <v>344</v>
      </c>
      <c r="D20" s="141">
        <f>SUM(E20:F20)</f>
        <v>68974.8</v>
      </c>
      <c r="E20" s="131">
        <v>68974.8</v>
      </c>
      <c r="F20" s="138" t="s">
        <v>131</v>
      </c>
      <c r="G20" s="141">
        <f>SUM(H20:I20)</f>
        <v>68974.8</v>
      </c>
      <c r="H20" s="131">
        <v>68974.8</v>
      </c>
      <c r="I20" s="138" t="s">
        <v>131</v>
      </c>
      <c r="J20" s="141">
        <f>SUM(K20:L20)</f>
        <v>4357.7309999999998</v>
      </c>
      <c r="K20" s="131">
        <v>4357.7309999999998</v>
      </c>
      <c r="L20" s="138" t="s">
        <v>131</v>
      </c>
    </row>
    <row r="21" spans="1:12" ht="34.5" customHeight="1">
      <c r="A21" s="96">
        <v>4114</v>
      </c>
      <c r="B21" s="139" t="s">
        <v>345</v>
      </c>
      <c r="C21" s="140" t="s">
        <v>346</v>
      </c>
      <c r="D21" s="141">
        <f>SUM(E21:F21)</f>
        <v>0</v>
      </c>
      <c r="E21" s="131">
        <v>0</v>
      </c>
      <c r="F21" s="138" t="s">
        <v>131</v>
      </c>
      <c r="G21" s="141">
        <f>SUM(H21:I21)</f>
        <v>0</v>
      </c>
      <c r="H21" s="131">
        <v>0</v>
      </c>
      <c r="I21" s="138" t="s">
        <v>131</v>
      </c>
      <c r="J21" s="141">
        <f>SUM(K21:L21)</f>
        <v>0</v>
      </c>
      <c r="K21" s="131">
        <v>0</v>
      </c>
      <c r="L21" s="138" t="s">
        <v>131</v>
      </c>
    </row>
    <row r="22" spans="1:12" ht="47.25" customHeight="1">
      <c r="A22" s="96">
        <v>4120</v>
      </c>
      <c r="B22" s="142" t="s">
        <v>347</v>
      </c>
      <c r="C22" s="136" t="s">
        <v>338</v>
      </c>
      <c r="D22" s="131">
        <f>SUM(D24)</f>
        <v>0</v>
      </c>
      <c r="E22" s="131">
        <f>SUM(E24)</f>
        <v>0</v>
      </c>
      <c r="F22" s="138" t="s">
        <v>131</v>
      </c>
      <c r="G22" s="131">
        <f>SUM(G24)</f>
        <v>0</v>
      </c>
      <c r="H22" s="131">
        <f>SUM(H24)</f>
        <v>0</v>
      </c>
      <c r="I22" s="138" t="s">
        <v>131</v>
      </c>
      <c r="J22" s="131">
        <f>SUM(J24)</f>
        <v>0</v>
      </c>
      <c r="K22" s="131">
        <f>SUM(K24)</f>
        <v>0</v>
      </c>
      <c r="L22" s="138" t="s">
        <v>131</v>
      </c>
    </row>
    <row r="23" spans="1:12">
      <c r="A23" s="96"/>
      <c r="B23" s="132" t="s">
        <v>138</v>
      </c>
      <c r="C23" s="136"/>
      <c r="D23" s="131"/>
      <c r="E23" s="131"/>
      <c r="F23" s="138"/>
      <c r="G23" s="131"/>
      <c r="H23" s="131"/>
      <c r="I23" s="138"/>
      <c r="J23" s="131"/>
      <c r="K23" s="131"/>
      <c r="L23" s="138"/>
    </row>
    <row r="24" spans="1:12" ht="45.75" customHeight="1">
      <c r="A24" s="96">
        <v>4121</v>
      </c>
      <c r="B24" s="139" t="s">
        <v>348</v>
      </c>
      <c r="C24" s="140" t="s">
        <v>349</v>
      </c>
      <c r="D24" s="141">
        <f>SUM(E24:F24)</f>
        <v>0</v>
      </c>
      <c r="E24" s="131">
        <v>0</v>
      </c>
      <c r="F24" s="138" t="s">
        <v>131</v>
      </c>
      <c r="G24" s="141">
        <f>SUM(H24:I24)</f>
        <v>0</v>
      </c>
      <c r="H24" s="131">
        <v>0</v>
      </c>
      <c r="I24" s="138" t="s">
        <v>131</v>
      </c>
      <c r="J24" s="141">
        <f>SUM(K24:L24)</f>
        <v>0</v>
      </c>
      <c r="K24" s="131">
        <v>0</v>
      </c>
      <c r="L24" s="138" t="s">
        <v>131</v>
      </c>
    </row>
    <row r="25" spans="1:12" ht="51.75" customHeight="1">
      <c r="A25" s="96">
        <v>4130</v>
      </c>
      <c r="B25" s="142" t="s">
        <v>350</v>
      </c>
      <c r="C25" s="136" t="s">
        <v>338</v>
      </c>
      <c r="D25" s="131">
        <f>SUM(D27)</f>
        <v>0</v>
      </c>
      <c r="E25" s="131">
        <f t="shared" ref="E25:K25" si="3">SUM(E27)</f>
        <v>0</v>
      </c>
      <c r="F25" s="131" t="s">
        <v>16</v>
      </c>
      <c r="G25" s="131">
        <f t="shared" si="3"/>
        <v>0</v>
      </c>
      <c r="H25" s="131">
        <f t="shared" si="3"/>
        <v>0</v>
      </c>
      <c r="I25" s="131" t="s">
        <v>16</v>
      </c>
      <c r="J25" s="131">
        <f t="shared" si="3"/>
        <v>0</v>
      </c>
      <c r="K25" s="131">
        <f t="shared" si="3"/>
        <v>0</v>
      </c>
      <c r="L25" s="131" t="s">
        <v>16</v>
      </c>
    </row>
    <row r="26" spans="1:12">
      <c r="A26" s="96"/>
      <c r="B26" s="132" t="s">
        <v>138</v>
      </c>
      <c r="C26" s="136"/>
      <c r="D26" s="131"/>
      <c r="E26" s="131"/>
      <c r="F26" s="138"/>
      <c r="G26" s="131"/>
      <c r="H26" s="131"/>
      <c r="I26" s="138"/>
      <c r="J26" s="131"/>
      <c r="K26" s="131"/>
      <c r="L26" s="138"/>
    </row>
    <row r="27" spans="1:12" ht="49.5" customHeight="1">
      <c r="A27" s="96">
        <v>4131</v>
      </c>
      <c r="B27" s="142" t="s">
        <v>351</v>
      </c>
      <c r="C27" s="140" t="s">
        <v>352</v>
      </c>
      <c r="D27" s="141">
        <f>SUM(E27:F27)</f>
        <v>0</v>
      </c>
      <c r="E27" s="131">
        <v>0</v>
      </c>
      <c r="F27" s="138" t="s">
        <v>16</v>
      </c>
      <c r="G27" s="141">
        <f>SUM(H27:I27)</f>
        <v>0</v>
      </c>
      <c r="H27" s="131">
        <v>0</v>
      </c>
      <c r="I27" s="138" t="s">
        <v>16</v>
      </c>
      <c r="J27" s="141">
        <f>SUM(K27:L27)</f>
        <v>0</v>
      </c>
      <c r="K27" s="131">
        <v>0</v>
      </c>
      <c r="L27" s="138" t="s">
        <v>16</v>
      </c>
    </row>
    <row r="28" spans="1:12" ht="55.5" customHeight="1">
      <c r="A28" s="96">
        <v>4200</v>
      </c>
      <c r="B28" s="139" t="s">
        <v>353</v>
      </c>
      <c r="C28" s="136" t="s">
        <v>338</v>
      </c>
      <c r="D28" s="131">
        <f>SUM(D30,D39,D44,D54,D57,D61)</f>
        <v>696127.10019999999</v>
      </c>
      <c r="E28" s="131">
        <f>SUM(E30,E39,E44,E54,E57,E61)</f>
        <v>696127.10019999999</v>
      </c>
      <c r="F28" s="138" t="s">
        <v>131</v>
      </c>
      <c r="G28" s="131">
        <f>SUM(G30,G39,G44,G54,G57,G61)</f>
        <v>743787.00020000001</v>
      </c>
      <c r="H28" s="131">
        <f>SUM(H30,H39,H44,H54,H57,H61)</f>
        <v>743787.00020000001</v>
      </c>
      <c r="I28" s="138" t="s">
        <v>131</v>
      </c>
      <c r="J28" s="131">
        <f>SUM(J30,J39,J44,J54,J57,J61)</f>
        <v>306164.424</v>
      </c>
      <c r="K28" s="131">
        <f>SUM(K30,K39,K44,K54,K57,K61)</f>
        <v>306164.424</v>
      </c>
      <c r="L28" s="138" t="s">
        <v>131</v>
      </c>
    </row>
    <row r="29" spans="1:12">
      <c r="A29" s="96"/>
      <c r="B29" s="132" t="s">
        <v>336</v>
      </c>
      <c r="C29" s="130"/>
      <c r="D29" s="131"/>
      <c r="E29" s="131"/>
      <c r="F29" s="131"/>
      <c r="G29" s="131"/>
      <c r="H29" s="131"/>
      <c r="I29" s="131"/>
      <c r="J29" s="131"/>
      <c r="K29" s="131"/>
      <c r="L29" s="131"/>
    </row>
    <row r="30" spans="1:12" ht="48" customHeight="1">
      <c r="A30" s="96">
        <v>4210</v>
      </c>
      <c r="B30" s="142" t="s">
        <v>354</v>
      </c>
      <c r="C30" s="136" t="s">
        <v>338</v>
      </c>
      <c r="D30" s="131">
        <f>SUM(D32:D38)</f>
        <v>265398.3</v>
      </c>
      <c r="E30" s="131">
        <f>SUM(E32:E38)</f>
        <v>265398.3</v>
      </c>
      <c r="F30" s="138" t="s">
        <v>131</v>
      </c>
      <c r="G30" s="131">
        <f>SUM(G32:G38)</f>
        <v>273898.3</v>
      </c>
      <c r="H30" s="131">
        <f>SUM(H32:H38)</f>
        <v>273898.3</v>
      </c>
      <c r="I30" s="138" t="s">
        <v>131</v>
      </c>
      <c r="J30" s="131">
        <f>SUM(J32:J38)</f>
        <v>107467.62300000001</v>
      </c>
      <c r="K30" s="131">
        <f>SUM(K32:K38)</f>
        <v>107467.62300000001</v>
      </c>
      <c r="L30" s="138" t="s">
        <v>131</v>
      </c>
    </row>
    <row r="31" spans="1:12">
      <c r="A31" s="96"/>
      <c r="B31" s="132" t="s">
        <v>138</v>
      </c>
      <c r="C31" s="136"/>
      <c r="D31" s="131"/>
      <c r="E31" s="131"/>
      <c r="F31" s="138"/>
      <c r="G31" s="131"/>
      <c r="H31" s="131"/>
      <c r="I31" s="138"/>
      <c r="J31" s="131"/>
      <c r="K31" s="131"/>
      <c r="L31" s="138"/>
    </row>
    <row r="32" spans="1:12" ht="45" customHeight="1">
      <c r="A32" s="96">
        <v>4211</v>
      </c>
      <c r="B32" s="139" t="s">
        <v>355</v>
      </c>
      <c r="C32" s="140" t="s">
        <v>356</v>
      </c>
      <c r="D32" s="141">
        <f t="shared" ref="D32:D38" si="4">SUM(E32:F32)</f>
        <v>0</v>
      </c>
      <c r="E32" s="131">
        <v>0</v>
      </c>
      <c r="F32" s="138" t="s">
        <v>131</v>
      </c>
      <c r="G32" s="141">
        <f t="shared" ref="G32:G38" si="5">SUM(H32:I32)</f>
        <v>0</v>
      </c>
      <c r="H32" s="131">
        <v>0</v>
      </c>
      <c r="I32" s="138" t="s">
        <v>131</v>
      </c>
      <c r="J32" s="141">
        <f t="shared" ref="J32:J38" si="6">SUM(K32:L32)</f>
        <v>0</v>
      </c>
      <c r="K32" s="131">
        <v>0</v>
      </c>
      <c r="L32" s="138" t="s">
        <v>131</v>
      </c>
    </row>
    <row r="33" spans="1:12" ht="43.5" customHeight="1">
      <c r="A33" s="96">
        <v>4212</v>
      </c>
      <c r="B33" s="142" t="s">
        <v>357</v>
      </c>
      <c r="C33" s="140" t="s">
        <v>358</v>
      </c>
      <c r="D33" s="141">
        <f t="shared" si="4"/>
        <v>191647.3</v>
      </c>
      <c r="E33" s="131">
        <v>191647.3</v>
      </c>
      <c r="F33" s="138" t="s">
        <v>131</v>
      </c>
      <c r="G33" s="141">
        <f t="shared" si="5"/>
        <v>198647.3</v>
      </c>
      <c r="H33" s="131">
        <v>198647.3</v>
      </c>
      <c r="I33" s="138" t="s">
        <v>131</v>
      </c>
      <c r="J33" s="141">
        <f t="shared" si="6"/>
        <v>89073.557000000001</v>
      </c>
      <c r="K33" s="131">
        <v>89073.557000000001</v>
      </c>
      <c r="L33" s="138" t="s">
        <v>131</v>
      </c>
    </row>
    <row r="34" spans="1:12" ht="37.5" customHeight="1">
      <c r="A34" s="96">
        <v>4213</v>
      </c>
      <c r="B34" s="139" t="s">
        <v>359</v>
      </c>
      <c r="C34" s="140" t="s">
        <v>360</v>
      </c>
      <c r="D34" s="141">
        <f t="shared" si="4"/>
        <v>55313.3</v>
      </c>
      <c r="E34" s="131">
        <v>55313.3</v>
      </c>
      <c r="F34" s="138" t="s">
        <v>131</v>
      </c>
      <c r="G34" s="141">
        <f t="shared" si="5"/>
        <v>54813.3</v>
      </c>
      <c r="H34" s="131">
        <v>54813.3</v>
      </c>
      <c r="I34" s="138" t="s">
        <v>131</v>
      </c>
      <c r="J34" s="141">
        <f t="shared" si="6"/>
        <v>9942.1139999999996</v>
      </c>
      <c r="K34" s="131">
        <v>9942.1139999999996</v>
      </c>
      <c r="L34" s="138" t="s">
        <v>131</v>
      </c>
    </row>
    <row r="35" spans="1:12" ht="36.75" customHeight="1">
      <c r="A35" s="96">
        <v>4214</v>
      </c>
      <c r="B35" s="139" t="s">
        <v>361</v>
      </c>
      <c r="C35" s="140" t="s">
        <v>362</v>
      </c>
      <c r="D35" s="141">
        <f t="shared" si="4"/>
        <v>12283.2</v>
      </c>
      <c r="E35" s="131">
        <v>12283.2</v>
      </c>
      <c r="F35" s="138" t="s">
        <v>131</v>
      </c>
      <c r="G35" s="141">
        <f t="shared" si="5"/>
        <v>12283.2</v>
      </c>
      <c r="H35" s="131">
        <v>12283.2</v>
      </c>
      <c r="I35" s="138" t="s">
        <v>131</v>
      </c>
      <c r="J35" s="141">
        <f t="shared" si="6"/>
        <v>4852.0919999999996</v>
      </c>
      <c r="K35" s="131">
        <v>4852.0919999999996</v>
      </c>
      <c r="L35" s="138" t="s">
        <v>131</v>
      </c>
    </row>
    <row r="36" spans="1:12" ht="47.25" customHeight="1">
      <c r="A36" s="96">
        <v>4215</v>
      </c>
      <c r="B36" s="139" t="s">
        <v>363</v>
      </c>
      <c r="C36" s="140" t="s">
        <v>364</v>
      </c>
      <c r="D36" s="141">
        <f t="shared" si="4"/>
        <v>2470.5</v>
      </c>
      <c r="E36" s="131">
        <v>2470.5</v>
      </c>
      <c r="F36" s="138" t="s">
        <v>131</v>
      </c>
      <c r="G36" s="141">
        <f t="shared" si="5"/>
        <v>4470.5</v>
      </c>
      <c r="H36" s="131">
        <v>4470.5</v>
      </c>
      <c r="I36" s="138" t="s">
        <v>131</v>
      </c>
      <c r="J36" s="141">
        <f t="shared" si="6"/>
        <v>2004.86</v>
      </c>
      <c r="K36" s="131">
        <v>2004.86</v>
      </c>
      <c r="L36" s="138" t="s">
        <v>131</v>
      </c>
    </row>
    <row r="37" spans="1:12" ht="63" customHeight="1">
      <c r="A37" s="96">
        <v>4216</v>
      </c>
      <c r="B37" s="139" t="s">
        <v>365</v>
      </c>
      <c r="C37" s="140" t="s">
        <v>366</v>
      </c>
      <c r="D37" s="141">
        <f t="shared" si="4"/>
        <v>3684</v>
      </c>
      <c r="E37" s="131">
        <v>3684</v>
      </c>
      <c r="F37" s="138" t="s">
        <v>131</v>
      </c>
      <c r="G37" s="141">
        <f t="shared" si="5"/>
        <v>3684</v>
      </c>
      <c r="H37" s="131">
        <v>3684</v>
      </c>
      <c r="I37" s="138" t="s">
        <v>131</v>
      </c>
      <c r="J37" s="141">
        <f t="shared" si="6"/>
        <v>1595</v>
      </c>
      <c r="K37" s="131">
        <v>1595</v>
      </c>
      <c r="L37" s="138" t="s">
        <v>131</v>
      </c>
    </row>
    <row r="38" spans="1:12" ht="45" customHeight="1">
      <c r="A38" s="96">
        <v>4217</v>
      </c>
      <c r="B38" s="139" t="s">
        <v>367</v>
      </c>
      <c r="C38" s="140" t="s">
        <v>368</v>
      </c>
      <c r="D38" s="141">
        <f t="shared" si="4"/>
        <v>0</v>
      </c>
      <c r="E38" s="131">
        <v>0</v>
      </c>
      <c r="F38" s="138" t="s">
        <v>131</v>
      </c>
      <c r="G38" s="141">
        <f t="shared" si="5"/>
        <v>0</v>
      </c>
      <c r="H38" s="131">
        <v>0</v>
      </c>
      <c r="I38" s="138" t="s">
        <v>131</v>
      </c>
      <c r="J38" s="141">
        <f t="shared" si="6"/>
        <v>0</v>
      </c>
      <c r="K38" s="131">
        <v>0</v>
      </c>
      <c r="L38" s="138" t="s">
        <v>131</v>
      </c>
    </row>
    <row r="39" spans="1:12" ht="52.5" customHeight="1">
      <c r="A39" s="96">
        <v>4220</v>
      </c>
      <c r="B39" s="142" t="s">
        <v>369</v>
      </c>
      <c r="C39" s="136" t="s">
        <v>338</v>
      </c>
      <c r="D39" s="131">
        <f>SUM(D41:D43)</f>
        <v>30754.000100000001</v>
      </c>
      <c r="E39" s="131">
        <f>SUM(E41:E43)</f>
        <v>30754.000100000001</v>
      </c>
      <c r="F39" s="138" t="s">
        <v>131</v>
      </c>
      <c r="G39" s="131">
        <f>SUM(G41:G43)</f>
        <v>26932.900100000003</v>
      </c>
      <c r="H39" s="131">
        <f>SUM(H41:H43)</f>
        <v>26932.900100000003</v>
      </c>
      <c r="I39" s="138" t="s">
        <v>131</v>
      </c>
      <c r="J39" s="131">
        <f>SUM(J41:J43)</f>
        <v>13242.905999999999</v>
      </c>
      <c r="K39" s="131">
        <f>SUM(K41:K43)</f>
        <v>13242.905999999999</v>
      </c>
      <c r="L39" s="138" t="s">
        <v>131</v>
      </c>
    </row>
    <row r="40" spans="1:12">
      <c r="A40" s="96"/>
      <c r="B40" s="132" t="s">
        <v>138</v>
      </c>
      <c r="C40" s="136"/>
      <c r="D40" s="131"/>
      <c r="E40" s="131"/>
      <c r="F40" s="138"/>
      <c r="G40" s="131"/>
      <c r="H40" s="131"/>
      <c r="I40" s="138"/>
      <c r="J40" s="131"/>
      <c r="K40" s="131"/>
      <c r="L40" s="138"/>
    </row>
    <row r="41" spans="1:12" ht="27" customHeight="1">
      <c r="A41" s="96">
        <v>4221</v>
      </c>
      <c r="B41" s="139" t="s">
        <v>370</v>
      </c>
      <c r="C41" s="143">
        <v>4221</v>
      </c>
      <c r="D41" s="141">
        <f>SUM(E41:F41)</f>
        <v>27754</v>
      </c>
      <c r="E41" s="131">
        <v>27754</v>
      </c>
      <c r="F41" s="138" t="s">
        <v>131</v>
      </c>
      <c r="G41" s="141">
        <f>SUM(H41:I41)</f>
        <v>22932.9</v>
      </c>
      <c r="H41" s="131">
        <v>22932.9</v>
      </c>
      <c r="I41" s="138" t="s">
        <v>131</v>
      </c>
      <c r="J41" s="141">
        <f>SUM(K41:L41)</f>
        <v>9943.2999999999993</v>
      </c>
      <c r="K41" s="131">
        <v>9943.2999999999993</v>
      </c>
      <c r="L41" s="138" t="s">
        <v>131</v>
      </c>
    </row>
    <row r="42" spans="1:12" ht="47.25" customHeight="1">
      <c r="A42" s="96">
        <v>4222</v>
      </c>
      <c r="B42" s="139" t="s">
        <v>371</v>
      </c>
      <c r="C42" s="140" t="s">
        <v>372</v>
      </c>
      <c r="D42" s="141">
        <f>SUM(E42:F42)</f>
        <v>3000.0001000000002</v>
      </c>
      <c r="E42" s="131">
        <v>3000.0001000000002</v>
      </c>
      <c r="F42" s="138" t="s">
        <v>131</v>
      </c>
      <c r="G42" s="141">
        <f>SUM(H42:I42)</f>
        <v>4000.0001000000002</v>
      </c>
      <c r="H42" s="131">
        <v>4000.0001000000002</v>
      </c>
      <c r="I42" s="138" t="s">
        <v>131</v>
      </c>
      <c r="J42" s="141">
        <f>SUM(K42:L42)</f>
        <v>3299.6060000000002</v>
      </c>
      <c r="K42" s="131">
        <v>3299.6060000000002</v>
      </c>
      <c r="L42" s="138" t="s">
        <v>131</v>
      </c>
    </row>
    <row r="43" spans="1:12" ht="36.75" customHeight="1">
      <c r="A43" s="96">
        <v>4223</v>
      </c>
      <c r="B43" s="139" t="s">
        <v>373</v>
      </c>
      <c r="C43" s="140" t="s">
        <v>374</v>
      </c>
      <c r="D43" s="141">
        <f>SUM(E43:F43)</f>
        <v>0</v>
      </c>
      <c r="E43" s="131">
        <v>0</v>
      </c>
      <c r="F43" s="138" t="s">
        <v>131</v>
      </c>
      <c r="G43" s="141">
        <f>SUM(H43:I43)</f>
        <v>0</v>
      </c>
      <c r="H43" s="131">
        <v>0</v>
      </c>
      <c r="I43" s="138" t="s">
        <v>131</v>
      </c>
      <c r="J43" s="141">
        <f>SUM(K43:L43)</f>
        <v>0</v>
      </c>
      <c r="K43" s="131">
        <v>0</v>
      </c>
      <c r="L43" s="138" t="s">
        <v>131</v>
      </c>
    </row>
    <row r="44" spans="1:12" ht="50.25" customHeight="1">
      <c r="A44" s="96">
        <v>4230</v>
      </c>
      <c r="B44" s="142" t="s">
        <v>375</v>
      </c>
      <c r="C44" s="136" t="s">
        <v>338</v>
      </c>
      <c r="D44" s="131">
        <f>SUM(D46:D53)</f>
        <v>37380</v>
      </c>
      <c r="E44" s="131">
        <f>SUM(E46:E53)</f>
        <v>37380</v>
      </c>
      <c r="F44" s="138" t="s">
        <v>131</v>
      </c>
      <c r="G44" s="131">
        <f>SUM(G46:G53)</f>
        <v>43880</v>
      </c>
      <c r="H44" s="131">
        <f>SUM(H46:H53)</f>
        <v>43880</v>
      </c>
      <c r="I44" s="138" t="s">
        <v>131</v>
      </c>
      <c r="J44" s="131">
        <f>SUM(J46:J53)</f>
        <v>18107.249</v>
      </c>
      <c r="K44" s="131">
        <f>SUM(K46:K53)</f>
        <v>18107.249</v>
      </c>
      <c r="L44" s="138" t="s">
        <v>131</v>
      </c>
    </row>
    <row r="45" spans="1:12">
      <c r="A45" s="96"/>
      <c r="B45" s="132" t="s">
        <v>138</v>
      </c>
      <c r="C45" s="136"/>
      <c r="D45" s="131"/>
      <c r="E45" s="131"/>
      <c r="F45" s="138"/>
      <c r="G45" s="131"/>
      <c r="H45" s="131"/>
      <c r="I45" s="138"/>
      <c r="J45" s="131"/>
      <c r="K45" s="131"/>
      <c r="L45" s="138"/>
    </row>
    <row r="46" spans="1:12" ht="36.75" customHeight="1">
      <c r="A46" s="96">
        <v>4231</v>
      </c>
      <c r="B46" s="139" t="s">
        <v>376</v>
      </c>
      <c r="C46" s="140" t="s">
        <v>377</v>
      </c>
      <c r="D46" s="141">
        <f>SUM(E46:F46)</f>
        <v>0</v>
      </c>
      <c r="E46" s="131">
        <v>0</v>
      </c>
      <c r="F46" s="138" t="s">
        <v>131</v>
      </c>
      <c r="G46" s="141">
        <f t="shared" ref="G46:G53" si="7">SUM(H46:I46)</f>
        <v>0</v>
      </c>
      <c r="H46" s="131">
        <v>0</v>
      </c>
      <c r="I46" s="138" t="s">
        <v>131</v>
      </c>
      <c r="J46" s="141">
        <f t="shared" ref="J46:J53" si="8">SUM(K46:L46)</f>
        <v>0</v>
      </c>
      <c r="K46" s="131">
        <v>0</v>
      </c>
      <c r="L46" s="138" t="s">
        <v>131</v>
      </c>
    </row>
    <row r="47" spans="1:12" ht="45" customHeight="1">
      <c r="A47" s="96">
        <v>4232</v>
      </c>
      <c r="B47" s="139" t="s">
        <v>378</v>
      </c>
      <c r="C47" s="140" t="s">
        <v>379</v>
      </c>
      <c r="D47" s="141">
        <f t="shared" ref="D47:D53" si="9">SUM(E47:F47)</f>
        <v>0</v>
      </c>
      <c r="E47" s="131">
        <v>0</v>
      </c>
      <c r="F47" s="138" t="s">
        <v>131</v>
      </c>
      <c r="G47" s="141">
        <f t="shared" si="7"/>
        <v>0</v>
      </c>
      <c r="H47" s="131">
        <v>0</v>
      </c>
      <c r="I47" s="138" t="s">
        <v>131</v>
      </c>
      <c r="J47" s="141">
        <f t="shared" si="8"/>
        <v>0</v>
      </c>
      <c r="K47" s="131">
        <v>0</v>
      </c>
      <c r="L47" s="138" t="s">
        <v>131</v>
      </c>
    </row>
    <row r="48" spans="1:12" ht="41.25" customHeight="1">
      <c r="A48" s="96">
        <v>4233</v>
      </c>
      <c r="B48" s="139" t="s">
        <v>380</v>
      </c>
      <c r="C48" s="140" t="s">
        <v>381</v>
      </c>
      <c r="D48" s="141">
        <f t="shared" si="9"/>
        <v>0</v>
      </c>
      <c r="E48" s="131">
        <v>0</v>
      </c>
      <c r="F48" s="138" t="s">
        <v>131</v>
      </c>
      <c r="G48" s="141">
        <f t="shared" si="7"/>
        <v>0</v>
      </c>
      <c r="H48" s="131">
        <v>0</v>
      </c>
      <c r="I48" s="138" t="s">
        <v>131</v>
      </c>
      <c r="J48" s="141">
        <f t="shared" si="8"/>
        <v>0</v>
      </c>
      <c r="K48" s="131">
        <v>0</v>
      </c>
      <c r="L48" s="138" t="s">
        <v>131</v>
      </c>
    </row>
    <row r="49" spans="1:12" ht="33.75" customHeight="1">
      <c r="A49" s="96">
        <v>4234</v>
      </c>
      <c r="B49" s="139" t="s">
        <v>382</v>
      </c>
      <c r="C49" s="140" t="s">
        <v>383</v>
      </c>
      <c r="D49" s="141">
        <f t="shared" si="9"/>
        <v>6500</v>
      </c>
      <c r="E49" s="131">
        <v>6500</v>
      </c>
      <c r="F49" s="138" t="s">
        <v>131</v>
      </c>
      <c r="G49" s="141">
        <f t="shared" si="7"/>
        <v>8000</v>
      </c>
      <c r="H49" s="131">
        <v>8000</v>
      </c>
      <c r="I49" s="138" t="s">
        <v>131</v>
      </c>
      <c r="J49" s="141">
        <f t="shared" si="8"/>
        <v>2458.1</v>
      </c>
      <c r="K49" s="131">
        <v>2458.1</v>
      </c>
      <c r="L49" s="138" t="s">
        <v>131</v>
      </c>
    </row>
    <row r="50" spans="1:12" ht="36.75" customHeight="1">
      <c r="A50" s="96">
        <v>4235</v>
      </c>
      <c r="B50" s="144" t="s">
        <v>384</v>
      </c>
      <c r="C50" s="145">
        <v>4235</v>
      </c>
      <c r="D50" s="141">
        <f t="shared" si="9"/>
        <v>0</v>
      </c>
      <c r="E50" s="131">
        <v>0</v>
      </c>
      <c r="F50" s="138" t="s">
        <v>131</v>
      </c>
      <c r="G50" s="141">
        <f t="shared" si="7"/>
        <v>0</v>
      </c>
      <c r="H50" s="131">
        <v>0</v>
      </c>
      <c r="I50" s="138" t="s">
        <v>131</v>
      </c>
      <c r="J50" s="141">
        <f t="shared" si="8"/>
        <v>0</v>
      </c>
      <c r="K50" s="131">
        <v>0</v>
      </c>
      <c r="L50" s="138" t="s">
        <v>131</v>
      </c>
    </row>
    <row r="51" spans="1:12" ht="43.5" customHeight="1">
      <c r="A51" s="96">
        <v>4236</v>
      </c>
      <c r="B51" s="139" t="s">
        <v>385</v>
      </c>
      <c r="C51" s="140" t="s">
        <v>386</v>
      </c>
      <c r="D51" s="141">
        <f t="shared" si="9"/>
        <v>0</v>
      </c>
      <c r="E51" s="131">
        <v>0</v>
      </c>
      <c r="F51" s="138" t="s">
        <v>131</v>
      </c>
      <c r="G51" s="141">
        <f t="shared" si="7"/>
        <v>0</v>
      </c>
      <c r="H51" s="131">
        <v>0</v>
      </c>
      <c r="I51" s="138" t="s">
        <v>131</v>
      </c>
      <c r="J51" s="141">
        <f t="shared" si="8"/>
        <v>0</v>
      </c>
      <c r="K51" s="131">
        <v>0</v>
      </c>
      <c r="L51" s="138" t="s">
        <v>131</v>
      </c>
    </row>
    <row r="52" spans="1:12" ht="36.75" customHeight="1">
      <c r="A52" s="96">
        <v>4237</v>
      </c>
      <c r="B52" s="139" t="s">
        <v>387</v>
      </c>
      <c r="C52" s="140" t="s">
        <v>388</v>
      </c>
      <c r="D52" s="141">
        <f t="shared" si="9"/>
        <v>12000</v>
      </c>
      <c r="E52" s="131">
        <v>12000</v>
      </c>
      <c r="F52" s="138" t="s">
        <v>131</v>
      </c>
      <c r="G52" s="141">
        <f t="shared" si="7"/>
        <v>12000</v>
      </c>
      <c r="H52" s="131">
        <v>12000</v>
      </c>
      <c r="I52" s="138" t="s">
        <v>131</v>
      </c>
      <c r="J52" s="141">
        <f t="shared" si="8"/>
        <v>5193.5600000000004</v>
      </c>
      <c r="K52" s="131">
        <v>5193.5600000000004</v>
      </c>
      <c r="L52" s="138" t="s">
        <v>131</v>
      </c>
    </row>
    <row r="53" spans="1:12" ht="46.5" customHeight="1">
      <c r="A53" s="96">
        <v>4238</v>
      </c>
      <c r="B53" s="139" t="s">
        <v>389</v>
      </c>
      <c r="C53" s="140" t="s">
        <v>390</v>
      </c>
      <c r="D53" s="141">
        <f t="shared" si="9"/>
        <v>18880</v>
      </c>
      <c r="E53" s="131">
        <v>18880</v>
      </c>
      <c r="F53" s="138" t="s">
        <v>131</v>
      </c>
      <c r="G53" s="141">
        <f t="shared" si="7"/>
        <v>23880</v>
      </c>
      <c r="H53" s="131">
        <v>23880</v>
      </c>
      <c r="I53" s="138" t="s">
        <v>131</v>
      </c>
      <c r="J53" s="141">
        <f t="shared" si="8"/>
        <v>10455.589</v>
      </c>
      <c r="K53" s="131">
        <v>10455.589</v>
      </c>
      <c r="L53" s="138" t="s">
        <v>131</v>
      </c>
    </row>
    <row r="54" spans="1:12" ht="54" customHeight="1">
      <c r="A54" s="96">
        <v>4240</v>
      </c>
      <c r="B54" s="142" t="s">
        <v>391</v>
      </c>
      <c r="C54" s="136" t="s">
        <v>338</v>
      </c>
      <c r="D54" s="131">
        <f>SUM(D56)</f>
        <v>9500</v>
      </c>
      <c r="E54" s="131">
        <f>SUM(E56)</f>
        <v>9500</v>
      </c>
      <c r="F54" s="138" t="s">
        <v>131</v>
      </c>
      <c r="G54" s="131">
        <f>SUM(G56)</f>
        <v>9500</v>
      </c>
      <c r="H54" s="131">
        <f>SUM(H56)</f>
        <v>9500</v>
      </c>
      <c r="I54" s="138" t="s">
        <v>131</v>
      </c>
      <c r="J54" s="131">
        <f>SUM(J56)</f>
        <v>3636.9470000000001</v>
      </c>
      <c r="K54" s="131">
        <f>SUM(K56)</f>
        <v>3636.9470000000001</v>
      </c>
      <c r="L54" s="138" t="s">
        <v>131</v>
      </c>
    </row>
    <row r="55" spans="1:12">
      <c r="A55" s="96"/>
      <c r="B55" s="132" t="s">
        <v>138</v>
      </c>
      <c r="C55" s="136"/>
      <c r="D55" s="131"/>
      <c r="E55" s="131"/>
      <c r="F55" s="138"/>
      <c r="G55" s="131"/>
      <c r="H55" s="131"/>
      <c r="I55" s="138"/>
      <c r="J55" s="131"/>
      <c r="K55" s="131"/>
      <c r="L55" s="138"/>
    </row>
    <row r="56" spans="1:12" ht="43.5" customHeight="1">
      <c r="A56" s="96">
        <v>4241</v>
      </c>
      <c r="B56" s="139" t="s">
        <v>392</v>
      </c>
      <c r="C56" s="140" t="s">
        <v>393</v>
      </c>
      <c r="D56" s="141">
        <f>SUM(E56:F56)</f>
        <v>9500</v>
      </c>
      <c r="E56" s="131">
        <v>9500</v>
      </c>
      <c r="F56" s="138" t="s">
        <v>131</v>
      </c>
      <c r="G56" s="141">
        <f>SUM(H56:I56)</f>
        <v>9500</v>
      </c>
      <c r="H56" s="131">
        <v>9500</v>
      </c>
      <c r="I56" s="138" t="s">
        <v>131</v>
      </c>
      <c r="J56" s="141">
        <f>SUM(K56:L56)</f>
        <v>3636.9470000000001</v>
      </c>
      <c r="K56" s="131">
        <v>3636.9470000000001</v>
      </c>
      <c r="L56" s="138" t="s">
        <v>131</v>
      </c>
    </row>
    <row r="57" spans="1:12" ht="59.25" customHeight="1">
      <c r="A57" s="96">
        <v>4250</v>
      </c>
      <c r="B57" s="142" t="s">
        <v>394</v>
      </c>
      <c r="C57" s="136" t="s">
        <v>338</v>
      </c>
      <c r="D57" s="131">
        <f>SUM(D59:D60)</f>
        <v>195440</v>
      </c>
      <c r="E57" s="131">
        <f>SUM(E59:E60)</f>
        <v>195440</v>
      </c>
      <c r="F57" s="138" t="s">
        <v>131</v>
      </c>
      <c r="G57" s="131">
        <f>SUM(G59:G60)</f>
        <v>217921</v>
      </c>
      <c r="H57" s="131">
        <f>SUM(H59:H60)</f>
        <v>217921</v>
      </c>
      <c r="I57" s="138" t="s">
        <v>131</v>
      </c>
      <c r="J57" s="131">
        <f>SUM(J59:J60)</f>
        <v>110855.442</v>
      </c>
      <c r="K57" s="131">
        <f>SUM(K59:K60)</f>
        <v>110855.442</v>
      </c>
      <c r="L57" s="138" t="s">
        <v>131</v>
      </c>
    </row>
    <row r="58" spans="1:12">
      <c r="A58" s="96"/>
      <c r="B58" s="132" t="s">
        <v>138</v>
      </c>
      <c r="C58" s="136"/>
      <c r="D58" s="131"/>
      <c r="E58" s="131"/>
      <c r="F58" s="138"/>
      <c r="G58" s="131"/>
      <c r="H58" s="131"/>
      <c r="I58" s="138"/>
      <c r="J58" s="131"/>
      <c r="K58" s="131"/>
      <c r="L58" s="138"/>
    </row>
    <row r="59" spans="1:12" ht="55.5" customHeight="1">
      <c r="A59" s="96">
        <v>4251</v>
      </c>
      <c r="B59" s="139" t="s">
        <v>395</v>
      </c>
      <c r="C59" s="140" t="s">
        <v>396</v>
      </c>
      <c r="D59" s="141">
        <f>SUM(E59:F59)</f>
        <v>187000</v>
      </c>
      <c r="E59" s="131">
        <v>187000</v>
      </c>
      <c r="F59" s="138" t="s">
        <v>131</v>
      </c>
      <c r="G59" s="141">
        <f>SUM(H59:I59)</f>
        <v>209481</v>
      </c>
      <c r="H59" s="131">
        <v>209481</v>
      </c>
      <c r="I59" s="138" t="s">
        <v>131</v>
      </c>
      <c r="J59" s="141">
        <f>SUM(K59:L59)</f>
        <v>110146.442</v>
      </c>
      <c r="K59" s="131">
        <v>110146.442</v>
      </c>
      <c r="L59" s="138" t="s">
        <v>131</v>
      </c>
    </row>
    <row r="60" spans="1:12" ht="53.25" customHeight="1">
      <c r="A60" s="96">
        <v>4252</v>
      </c>
      <c r="B60" s="139" t="s">
        <v>397</v>
      </c>
      <c r="C60" s="140" t="s">
        <v>398</v>
      </c>
      <c r="D60" s="141">
        <f>SUM(E60:F60)</f>
        <v>8440</v>
      </c>
      <c r="E60" s="131">
        <v>8440</v>
      </c>
      <c r="F60" s="138" t="s">
        <v>131</v>
      </c>
      <c r="G60" s="141">
        <f>SUM(H60:I60)</f>
        <v>8440</v>
      </c>
      <c r="H60" s="131">
        <v>8440</v>
      </c>
      <c r="I60" s="138" t="s">
        <v>131</v>
      </c>
      <c r="J60" s="141">
        <f>SUM(K60:L60)</f>
        <v>709</v>
      </c>
      <c r="K60" s="131">
        <v>709</v>
      </c>
      <c r="L60" s="138" t="s">
        <v>131</v>
      </c>
    </row>
    <row r="61" spans="1:12" ht="49.5" customHeight="1">
      <c r="A61" s="96">
        <v>4260</v>
      </c>
      <c r="B61" s="142" t="s">
        <v>399</v>
      </c>
      <c r="C61" s="136" t="s">
        <v>338</v>
      </c>
      <c r="D61" s="131">
        <f>SUM(D63:D70)</f>
        <v>157654.80009999999</v>
      </c>
      <c r="E61" s="131">
        <f>SUM(E63:E70)</f>
        <v>157654.80009999999</v>
      </c>
      <c r="F61" s="138" t="s">
        <v>131</v>
      </c>
      <c r="G61" s="131">
        <f>SUM(G63:G70)</f>
        <v>171654.80009999999</v>
      </c>
      <c r="H61" s="131">
        <f>SUM(H63:H70)</f>
        <v>171654.80009999999</v>
      </c>
      <c r="I61" s="138" t="s">
        <v>131</v>
      </c>
      <c r="J61" s="131">
        <f>SUM(J63:J70)</f>
        <v>52854.256999999998</v>
      </c>
      <c r="K61" s="131">
        <f>SUM(K63:K70)</f>
        <v>52854.256999999998</v>
      </c>
      <c r="L61" s="138" t="s">
        <v>131</v>
      </c>
    </row>
    <row r="62" spans="1:12">
      <c r="A62" s="96"/>
      <c r="B62" s="132" t="s">
        <v>138</v>
      </c>
      <c r="C62" s="136"/>
      <c r="D62" s="131"/>
      <c r="E62" s="131"/>
      <c r="F62" s="138"/>
      <c r="G62" s="131"/>
      <c r="H62" s="131"/>
      <c r="I62" s="138"/>
      <c r="J62" s="131"/>
      <c r="K62" s="131"/>
      <c r="L62" s="138"/>
    </row>
    <row r="63" spans="1:12" ht="40.5" customHeight="1">
      <c r="A63" s="96">
        <v>4261</v>
      </c>
      <c r="B63" s="139" t="s">
        <v>400</v>
      </c>
      <c r="C63" s="140" t="s">
        <v>401</v>
      </c>
      <c r="D63" s="141">
        <f t="shared" ref="D63:D70" si="10">SUM(E63:F63)</f>
        <v>10014.5</v>
      </c>
      <c r="E63" s="131">
        <v>10014.5</v>
      </c>
      <c r="F63" s="138" t="s">
        <v>131</v>
      </c>
      <c r="G63" s="141">
        <f t="shared" ref="G63:G70" si="11">SUM(H63:I63)</f>
        <v>11044.5</v>
      </c>
      <c r="H63" s="131">
        <v>11044.5</v>
      </c>
      <c r="I63" s="138" t="s">
        <v>131</v>
      </c>
      <c r="J63" s="141">
        <f t="shared" ref="J63:J70" si="12">SUM(K63:L63)</f>
        <v>3248.5859999999998</v>
      </c>
      <c r="K63" s="131">
        <v>3248.5859999999998</v>
      </c>
      <c r="L63" s="138" t="s">
        <v>131</v>
      </c>
    </row>
    <row r="64" spans="1:12" ht="35.25" customHeight="1">
      <c r="A64" s="96">
        <v>4262</v>
      </c>
      <c r="B64" s="139" t="s">
        <v>402</v>
      </c>
      <c r="C64" s="140" t="s">
        <v>403</v>
      </c>
      <c r="D64" s="141">
        <f t="shared" si="10"/>
        <v>1E-4</v>
      </c>
      <c r="E64" s="131">
        <v>1E-4</v>
      </c>
      <c r="F64" s="138" t="s">
        <v>131</v>
      </c>
      <c r="G64" s="141">
        <f t="shared" si="11"/>
        <v>2000.0001</v>
      </c>
      <c r="H64" s="131">
        <v>2000.0001</v>
      </c>
      <c r="I64" s="138" t="s">
        <v>131</v>
      </c>
      <c r="J64" s="141">
        <f t="shared" si="12"/>
        <v>0</v>
      </c>
      <c r="K64" s="131">
        <v>0</v>
      </c>
      <c r="L64" s="138" t="s">
        <v>131</v>
      </c>
    </row>
    <row r="65" spans="1:12" ht="40.5" customHeight="1">
      <c r="A65" s="96">
        <v>4263</v>
      </c>
      <c r="B65" s="139" t="s">
        <v>404</v>
      </c>
      <c r="C65" s="140" t="s">
        <v>405</v>
      </c>
      <c r="D65" s="141">
        <f t="shared" si="10"/>
        <v>0</v>
      </c>
      <c r="E65" s="131">
        <v>0</v>
      </c>
      <c r="F65" s="138" t="s">
        <v>131</v>
      </c>
      <c r="G65" s="141">
        <f t="shared" si="11"/>
        <v>0</v>
      </c>
      <c r="H65" s="131">
        <v>0</v>
      </c>
      <c r="I65" s="138" t="s">
        <v>131</v>
      </c>
      <c r="J65" s="141">
        <f t="shared" si="12"/>
        <v>0</v>
      </c>
      <c r="K65" s="131">
        <v>0</v>
      </c>
      <c r="L65" s="138" t="s">
        <v>131</v>
      </c>
    </row>
    <row r="66" spans="1:12" ht="29.25" customHeight="1">
      <c r="A66" s="96">
        <v>4264</v>
      </c>
      <c r="B66" s="139" t="s">
        <v>406</v>
      </c>
      <c r="C66" s="140" t="s">
        <v>407</v>
      </c>
      <c r="D66" s="141">
        <f t="shared" si="10"/>
        <v>117840.3</v>
      </c>
      <c r="E66" s="131">
        <v>117840.3</v>
      </c>
      <c r="F66" s="138" t="s">
        <v>131</v>
      </c>
      <c r="G66" s="141">
        <f t="shared" si="11"/>
        <v>126510.3</v>
      </c>
      <c r="H66" s="131">
        <v>126510.3</v>
      </c>
      <c r="I66" s="138" t="s">
        <v>131</v>
      </c>
      <c r="J66" s="141">
        <f t="shared" si="12"/>
        <v>36884.978999999999</v>
      </c>
      <c r="K66" s="131">
        <v>36884.978999999999</v>
      </c>
      <c r="L66" s="138" t="s">
        <v>131</v>
      </c>
    </row>
    <row r="67" spans="1:12" ht="34.5" customHeight="1">
      <c r="A67" s="96">
        <v>4265</v>
      </c>
      <c r="B67" s="146" t="s">
        <v>408</v>
      </c>
      <c r="C67" s="140" t="s">
        <v>409</v>
      </c>
      <c r="D67" s="141">
        <f t="shared" si="10"/>
        <v>0</v>
      </c>
      <c r="E67" s="131">
        <v>0</v>
      </c>
      <c r="F67" s="138" t="s">
        <v>131</v>
      </c>
      <c r="G67" s="141">
        <f t="shared" si="11"/>
        <v>0</v>
      </c>
      <c r="H67" s="131">
        <v>0</v>
      </c>
      <c r="I67" s="138" t="s">
        <v>131</v>
      </c>
      <c r="J67" s="141">
        <f t="shared" si="12"/>
        <v>0</v>
      </c>
      <c r="K67" s="131">
        <v>0</v>
      </c>
      <c r="L67" s="138" t="s">
        <v>131</v>
      </c>
    </row>
    <row r="68" spans="1:12" ht="37.5" customHeight="1">
      <c r="A68" s="96">
        <v>4266</v>
      </c>
      <c r="B68" s="139" t="s">
        <v>410</v>
      </c>
      <c r="C68" s="140" t="s">
        <v>411</v>
      </c>
      <c r="D68" s="141">
        <f t="shared" si="10"/>
        <v>0</v>
      </c>
      <c r="E68" s="131">
        <v>0</v>
      </c>
      <c r="F68" s="138" t="s">
        <v>131</v>
      </c>
      <c r="G68" s="141">
        <f t="shared" si="11"/>
        <v>0</v>
      </c>
      <c r="H68" s="131">
        <v>0</v>
      </c>
      <c r="I68" s="138" t="s">
        <v>131</v>
      </c>
      <c r="J68" s="141">
        <f t="shared" si="12"/>
        <v>0</v>
      </c>
      <c r="K68" s="131">
        <v>0</v>
      </c>
      <c r="L68" s="138" t="s">
        <v>131</v>
      </c>
    </row>
    <row r="69" spans="1:12" ht="36" customHeight="1">
      <c r="A69" s="96">
        <v>4267</v>
      </c>
      <c r="B69" s="139" t="s">
        <v>412</v>
      </c>
      <c r="C69" s="140" t="s">
        <v>413</v>
      </c>
      <c r="D69" s="141">
        <f t="shared" si="10"/>
        <v>0</v>
      </c>
      <c r="E69" s="131">
        <v>0</v>
      </c>
      <c r="F69" s="138" t="s">
        <v>131</v>
      </c>
      <c r="G69" s="141">
        <f t="shared" si="11"/>
        <v>0</v>
      </c>
      <c r="H69" s="131">
        <v>0</v>
      </c>
      <c r="I69" s="138" t="s">
        <v>131</v>
      </c>
      <c r="J69" s="141">
        <f t="shared" si="12"/>
        <v>0</v>
      </c>
      <c r="K69" s="131">
        <v>0</v>
      </c>
      <c r="L69" s="138" t="s">
        <v>131</v>
      </c>
    </row>
    <row r="70" spans="1:12" ht="36" customHeight="1">
      <c r="A70" s="96">
        <v>4268</v>
      </c>
      <c r="B70" s="139" t="s">
        <v>414</v>
      </c>
      <c r="C70" s="140" t="s">
        <v>415</v>
      </c>
      <c r="D70" s="141">
        <f t="shared" si="10"/>
        <v>29800</v>
      </c>
      <c r="E70" s="131">
        <v>29800</v>
      </c>
      <c r="F70" s="138" t="s">
        <v>131</v>
      </c>
      <c r="G70" s="141">
        <f t="shared" si="11"/>
        <v>32100</v>
      </c>
      <c r="H70" s="131">
        <v>32100</v>
      </c>
      <c r="I70" s="138" t="s">
        <v>131</v>
      </c>
      <c r="J70" s="141">
        <f t="shared" si="12"/>
        <v>12720.691999999999</v>
      </c>
      <c r="K70" s="131">
        <v>12720.691999999999</v>
      </c>
      <c r="L70" s="138" t="s">
        <v>131</v>
      </c>
    </row>
    <row r="71" spans="1:12" ht="42.75" customHeight="1">
      <c r="A71" s="96">
        <v>4300</v>
      </c>
      <c r="B71" s="142" t="s">
        <v>416</v>
      </c>
      <c r="C71" s="136" t="s">
        <v>338</v>
      </c>
      <c r="D71" s="131">
        <f>SUM(D73,D77,D81)</f>
        <v>0</v>
      </c>
      <c r="E71" s="131">
        <f>SUM(E73,E77,E81)</f>
        <v>0</v>
      </c>
      <c r="F71" s="138" t="s">
        <v>131</v>
      </c>
      <c r="G71" s="131">
        <f>SUM(G73,G77,G81)</f>
        <v>0</v>
      </c>
      <c r="H71" s="131">
        <f>SUM(H73,H77,H81)</f>
        <v>0</v>
      </c>
      <c r="I71" s="138" t="s">
        <v>131</v>
      </c>
      <c r="J71" s="131">
        <f>SUM(J73,J77,J81)</f>
        <v>0</v>
      </c>
      <c r="K71" s="131">
        <f>SUM(K73,K77,K81)</f>
        <v>0</v>
      </c>
      <c r="L71" s="138" t="s">
        <v>131</v>
      </c>
    </row>
    <row r="72" spans="1:12">
      <c r="A72" s="96"/>
      <c r="B72" s="132" t="s">
        <v>336</v>
      </c>
      <c r="C72" s="130"/>
      <c r="D72" s="131"/>
      <c r="E72" s="131"/>
      <c r="F72" s="131"/>
      <c r="G72" s="131"/>
      <c r="H72" s="131"/>
      <c r="I72" s="131"/>
      <c r="J72" s="131"/>
      <c r="K72" s="131"/>
      <c r="L72" s="131"/>
    </row>
    <row r="73" spans="1:12" ht="40.5" customHeight="1">
      <c r="A73" s="96">
        <v>4310</v>
      </c>
      <c r="B73" s="142" t="s">
        <v>417</v>
      </c>
      <c r="C73" s="136" t="s">
        <v>338</v>
      </c>
      <c r="D73" s="131">
        <f>SUM(D75:D76)</f>
        <v>0</v>
      </c>
      <c r="E73" s="131">
        <f t="shared" ref="E73:K73" si="13">SUM(E75:E76)</f>
        <v>0</v>
      </c>
      <c r="F73" s="131" t="s">
        <v>16</v>
      </c>
      <c r="G73" s="131">
        <f t="shared" si="13"/>
        <v>0</v>
      </c>
      <c r="H73" s="131">
        <f t="shared" si="13"/>
        <v>0</v>
      </c>
      <c r="I73" s="131" t="s">
        <v>16</v>
      </c>
      <c r="J73" s="131">
        <f t="shared" si="13"/>
        <v>0</v>
      </c>
      <c r="K73" s="131">
        <f t="shared" si="13"/>
        <v>0</v>
      </c>
      <c r="L73" s="131" t="s">
        <v>16</v>
      </c>
    </row>
    <row r="74" spans="1:12">
      <c r="A74" s="96"/>
      <c r="B74" s="132" t="s">
        <v>138</v>
      </c>
      <c r="C74" s="136"/>
      <c r="D74" s="131"/>
      <c r="E74" s="131"/>
      <c r="F74" s="138"/>
      <c r="G74" s="131"/>
      <c r="H74" s="131"/>
      <c r="I74" s="138"/>
      <c r="J74" s="131"/>
      <c r="K74" s="131"/>
      <c r="L74" s="138"/>
    </row>
    <row r="75" spans="1:12" ht="35.25" customHeight="1">
      <c r="A75" s="96">
        <v>4311</v>
      </c>
      <c r="B75" s="139" t="s">
        <v>418</v>
      </c>
      <c r="C75" s="140" t="s">
        <v>419</v>
      </c>
      <c r="D75" s="141">
        <f>SUM(E75:F75)</f>
        <v>0</v>
      </c>
      <c r="E75" s="131">
        <v>0</v>
      </c>
      <c r="F75" s="138" t="s">
        <v>131</v>
      </c>
      <c r="G75" s="141">
        <f>SUM(H75:I75)</f>
        <v>0</v>
      </c>
      <c r="H75" s="131">
        <v>0</v>
      </c>
      <c r="I75" s="138" t="s">
        <v>131</v>
      </c>
      <c r="J75" s="141">
        <f>SUM(K75:L75)</f>
        <v>0</v>
      </c>
      <c r="K75" s="131">
        <v>0</v>
      </c>
      <c r="L75" s="138" t="s">
        <v>131</v>
      </c>
    </row>
    <row r="76" spans="1:12" ht="36" customHeight="1">
      <c r="A76" s="96">
        <v>4312</v>
      </c>
      <c r="B76" s="139" t="s">
        <v>420</v>
      </c>
      <c r="C76" s="140" t="s">
        <v>421</v>
      </c>
      <c r="D76" s="141">
        <f>SUM(E76:F76)</f>
        <v>0</v>
      </c>
      <c r="E76" s="131">
        <v>0</v>
      </c>
      <c r="F76" s="138" t="s">
        <v>131</v>
      </c>
      <c r="G76" s="141">
        <f>SUM(H76:I76)</f>
        <v>0</v>
      </c>
      <c r="H76" s="131">
        <v>0</v>
      </c>
      <c r="I76" s="138" t="s">
        <v>131</v>
      </c>
      <c r="J76" s="141">
        <f>SUM(K76:L76)</f>
        <v>0</v>
      </c>
      <c r="K76" s="131">
        <v>0</v>
      </c>
      <c r="L76" s="138" t="s">
        <v>131</v>
      </c>
    </row>
    <row r="77" spans="1:12" ht="36.75" customHeight="1">
      <c r="A77" s="96">
        <v>4320</v>
      </c>
      <c r="B77" s="142" t="s">
        <v>422</v>
      </c>
      <c r="C77" s="136" t="s">
        <v>338</v>
      </c>
      <c r="D77" s="131">
        <f>SUM(D79:D80)</f>
        <v>0</v>
      </c>
      <c r="E77" s="131">
        <f t="shared" ref="E77:K77" si="14">SUM(E79:E80)</f>
        <v>0</v>
      </c>
      <c r="F77" s="131" t="s">
        <v>16</v>
      </c>
      <c r="G77" s="131">
        <f t="shared" si="14"/>
        <v>0</v>
      </c>
      <c r="H77" s="131">
        <f t="shared" si="14"/>
        <v>0</v>
      </c>
      <c r="I77" s="131" t="s">
        <v>16</v>
      </c>
      <c r="J77" s="131">
        <f t="shared" si="14"/>
        <v>0</v>
      </c>
      <c r="K77" s="131">
        <f t="shared" si="14"/>
        <v>0</v>
      </c>
      <c r="L77" s="131" t="s">
        <v>16</v>
      </c>
    </row>
    <row r="78" spans="1:12">
      <c r="A78" s="96"/>
      <c r="B78" s="132" t="s">
        <v>138</v>
      </c>
      <c r="C78" s="136"/>
      <c r="D78" s="131"/>
      <c r="E78" s="131"/>
      <c r="F78" s="138"/>
      <c r="G78" s="131"/>
      <c r="H78" s="131"/>
      <c r="I78" s="138"/>
      <c r="J78" s="131"/>
      <c r="K78" s="131"/>
      <c r="L78" s="138"/>
    </row>
    <row r="79" spans="1:12" ht="46.5" customHeight="1">
      <c r="A79" s="96">
        <v>4321</v>
      </c>
      <c r="B79" s="139" t="s">
        <v>423</v>
      </c>
      <c r="C79" s="140" t="s">
        <v>424</v>
      </c>
      <c r="D79" s="141">
        <f>SUM(E79:F79)</f>
        <v>0</v>
      </c>
      <c r="E79" s="131">
        <v>0</v>
      </c>
      <c r="F79" s="138" t="s">
        <v>131</v>
      </c>
      <c r="G79" s="141">
        <f>SUM(H79:I79)</f>
        <v>0</v>
      </c>
      <c r="H79" s="131">
        <v>0</v>
      </c>
      <c r="I79" s="138" t="s">
        <v>131</v>
      </c>
      <c r="J79" s="141">
        <f>SUM(K79:L79)</f>
        <v>0</v>
      </c>
      <c r="K79" s="131">
        <v>0</v>
      </c>
      <c r="L79" s="138" t="s">
        <v>131</v>
      </c>
    </row>
    <row r="80" spans="1:12" ht="43.5" customHeight="1">
      <c r="A80" s="96">
        <v>4322</v>
      </c>
      <c r="B80" s="139" t="s">
        <v>425</v>
      </c>
      <c r="C80" s="140" t="s">
        <v>426</v>
      </c>
      <c r="D80" s="141">
        <f>SUM(E80:F80)</f>
        <v>0</v>
      </c>
      <c r="E80" s="131">
        <v>0</v>
      </c>
      <c r="F80" s="138" t="s">
        <v>131</v>
      </c>
      <c r="G80" s="141">
        <f>SUM(H80:I80)</f>
        <v>0</v>
      </c>
      <c r="H80" s="131">
        <v>0</v>
      </c>
      <c r="I80" s="138" t="s">
        <v>131</v>
      </c>
      <c r="J80" s="141">
        <f>SUM(K80:L80)</f>
        <v>0</v>
      </c>
      <c r="K80" s="131">
        <v>0</v>
      </c>
      <c r="L80" s="138" t="s">
        <v>131</v>
      </c>
    </row>
    <row r="81" spans="1:12" ht="46.5" customHeight="1">
      <c r="A81" s="96">
        <v>4330</v>
      </c>
      <c r="B81" s="142" t="s">
        <v>427</v>
      </c>
      <c r="C81" s="136" t="s">
        <v>338</v>
      </c>
      <c r="D81" s="131">
        <f>SUM(D83:D85)</f>
        <v>0</v>
      </c>
      <c r="E81" s="131">
        <f>SUM(E83:E85)</f>
        <v>0</v>
      </c>
      <c r="F81" s="138" t="s">
        <v>131</v>
      </c>
      <c r="G81" s="131">
        <f>SUM(G83:G85)</f>
        <v>0</v>
      </c>
      <c r="H81" s="131">
        <f>SUM(H83:H85)</f>
        <v>0</v>
      </c>
      <c r="I81" s="138" t="s">
        <v>131</v>
      </c>
      <c r="J81" s="131">
        <f>SUM(J83:J85)</f>
        <v>0</v>
      </c>
      <c r="K81" s="131">
        <f>SUM(K83:K85)</f>
        <v>0</v>
      </c>
      <c r="L81" s="138" t="s">
        <v>131</v>
      </c>
    </row>
    <row r="82" spans="1:12">
      <c r="A82" s="96"/>
      <c r="B82" s="132" t="s">
        <v>138</v>
      </c>
      <c r="C82" s="136"/>
      <c r="D82" s="131"/>
      <c r="E82" s="131"/>
      <c r="F82" s="138"/>
      <c r="G82" s="131"/>
      <c r="H82" s="131"/>
      <c r="I82" s="138"/>
      <c r="J82" s="131"/>
      <c r="K82" s="131"/>
      <c r="L82" s="138"/>
    </row>
    <row r="83" spans="1:12" ht="46.5" customHeight="1">
      <c r="A83" s="96">
        <v>4331</v>
      </c>
      <c r="B83" s="139" t="s">
        <v>428</v>
      </c>
      <c r="C83" s="140" t="s">
        <v>429</v>
      </c>
      <c r="D83" s="141">
        <f>SUM(E83:F83)</f>
        <v>0</v>
      </c>
      <c r="E83" s="131">
        <v>0</v>
      </c>
      <c r="F83" s="138" t="s">
        <v>131</v>
      </c>
      <c r="G83" s="141">
        <f>SUM(H83:I83)</f>
        <v>0</v>
      </c>
      <c r="H83" s="131">
        <v>0</v>
      </c>
      <c r="I83" s="138" t="s">
        <v>131</v>
      </c>
      <c r="J83" s="141">
        <f>SUM(K83:L83)</f>
        <v>0</v>
      </c>
      <c r="K83" s="131">
        <v>0</v>
      </c>
      <c r="L83" s="138" t="s">
        <v>131</v>
      </c>
    </row>
    <row r="84" spans="1:12">
      <c r="A84" s="96">
        <v>4332</v>
      </c>
      <c r="B84" s="139" t="s">
        <v>430</v>
      </c>
      <c r="C84" s="140" t="s">
        <v>431</v>
      </c>
      <c r="D84" s="141">
        <f>SUM(E84:F84)</f>
        <v>0</v>
      </c>
      <c r="E84" s="131">
        <v>0</v>
      </c>
      <c r="F84" s="138" t="s">
        <v>131</v>
      </c>
      <c r="G84" s="141">
        <f>SUM(H84:I84)</f>
        <v>0</v>
      </c>
      <c r="H84" s="131">
        <v>0</v>
      </c>
      <c r="I84" s="138" t="s">
        <v>131</v>
      </c>
      <c r="J84" s="141">
        <f>SUM(K84:L84)</f>
        <v>0</v>
      </c>
      <c r="K84" s="131">
        <v>0</v>
      </c>
      <c r="L84" s="138" t="s">
        <v>131</v>
      </c>
    </row>
    <row r="85" spans="1:12" ht="42" customHeight="1">
      <c r="A85" s="96">
        <v>4333</v>
      </c>
      <c r="B85" s="139" t="s">
        <v>432</v>
      </c>
      <c r="C85" s="140" t="s">
        <v>433</v>
      </c>
      <c r="D85" s="141">
        <f>SUM(E85:F85)</f>
        <v>0</v>
      </c>
      <c r="E85" s="131">
        <v>0</v>
      </c>
      <c r="F85" s="138" t="s">
        <v>131</v>
      </c>
      <c r="G85" s="141">
        <f>SUM(H85:I85)</f>
        <v>0</v>
      </c>
      <c r="H85" s="131">
        <v>0</v>
      </c>
      <c r="I85" s="138" t="s">
        <v>131</v>
      </c>
      <c r="J85" s="141">
        <f>SUM(K85:L85)</f>
        <v>0</v>
      </c>
      <c r="K85" s="131">
        <v>0</v>
      </c>
      <c r="L85" s="138" t="s">
        <v>131</v>
      </c>
    </row>
    <row r="86" spans="1:12" ht="35.25" customHeight="1">
      <c r="A86" s="96">
        <v>4400</v>
      </c>
      <c r="B86" s="139" t="s">
        <v>434</v>
      </c>
      <c r="C86" s="136" t="s">
        <v>338</v>
      </c>
      <c r="D86" s="131">
        <f>SUM(D88,D92)</f>
        <v>1080275.1000000001</v>
      </c>
      <c r="E86" s="131">
        <f>SUM(E88,E92)</f>
        <v>1080275.1000000001</v>
      </c>
      <c r="F86" s="138" t="s">
        <v>131</v>
      </c>
      <c r="G86" s="131">
        <f>SUM(G88,G92)</f>
        <v>1071775.1000000001</v>
      </c>
      <c r="H86" s="131">
        <f>SUM(H88,H92)</f>
        <v>1071775.1000000001</v>
      </c>
      <c r="I86" s="138" t="s">
        <v>131</v>
      </c>
      <c r="J86" s="131">
        <f>SUM(J88,J92)</f>
        <v>436990.00599999999</v>
      </c>
      <c r="K86" s="131">
        <f>SUM(K88,K92)</f>
        <v>436990.00599999999</v>
      </c>
      <c r="L86" s="138" t="s">
        <v>131</v>
      </c>
    </row>
    <row r="87" spans="1:12">
      <c r="A87" s="96"/>
      <c r="B87" s="132" t="s">
        <v>336</v>
      </c>
      <c r="C87" s="130"/>
      <c r="D87" s="131"/>
      <c r="E87" s="131"/>
      <c r="F87" s="131"/>
      <c r="G87" s="131"/>
      <c r="H87" s="131"/>
      <c r="I87" s="131"/>
      <c r="J87" s="131"/>
      <c r="K87" s="131"/>
      <c r="L87" s="131"/>
    </row>
    <row r="88" spans="1:12" ht="51" customHeight="1">
      <c r="A88" s="96">
        <v>4410</v>
      </c>
      <c r="B88" s="142" t="s">
        <v>435</v>
      </c>
      <c r="C88" s="136" t="s">
        <v>338</v>
      </c>
      <c r="D88" s="131">
        <f>SUM(D90:D91)</f>
        <v>1055275.1000000001</v>
      </c>
      <c r="E88" s="131">
        <f t="shared" ref="E88:K88" si="15">SUM(E90:E91)</f>
        <v>1055275.1000000001</v>
      </c>
      <c r="F88" s="131" t="s">
        <v>16</v>
      </c>
      <c r="G88" s="131">
        <f t="shared" si="15"/>
        <v>1059275.1000000001</v>
      </c>
      <c r="H88" s="131">
        <f t="shared" si="15"/>
        <v>1059275.1000000001</v>
      </c>
      <c r="I88" s="131" t="s">
        <v>16</v>
      </c>
      <c r="J88" s="131">
        <f t="shared" si="15"/>
        <v>436990.00599999999</v>
      </c>
      <c r="K88" s="131">
        <f t="shared" si="15"/>
        <v>436990.00599999999</v>
      </c>
      <c r="L88" s="131" t="s">
        <v>16</v>
      </c>
    </row>
    <row r="89" spans="1:12">
      <c r="A89" s="96"/>
      <c r="B89" s="132" t="s">
        <v>138</v>
      </c>
      <c r="C89" s="136"/>
      <c r="D89" s="131"/>
      <c r="E89" s="131"/>
      <c r="F89" s="138"/>
      <c r="G89" s="131"/>
      <c r="H89" s="131"/>
      <c r="I89" s="138"/>
      <c r="J89" s="131"/>
      <c r="K89" s="131"/>
      <c r="L89" s="138"/>
    </row>
    <row r="90" spans="1:12" ht="42.75" customHeight="1">
      <c r="A90" s="96">
        <v>4411</v>
      </c>
      <c r="B90" s="139" t="s">
        <v>436</v>
      </c>
      <c r="C90" s="140" t="s">
        <v>437</v>
      </c>
      <c r="D90" s="141">
        <f>SUM(E90:F90)</f>
        <v>1055275.1000000001</v>
      </c>
      <c r="E90" s="131">
        <v>1055275.1000000001</v>
      </c>
      <c r="F90" s="138" t="s">
        <v>131</v>
      </c>
      <c r="G90" s="141">
        <f>SUM(H90:I90)</f>
        <v>1059275.1000000001</v>
      </c>
      <c r="H90" s="131">
        <v>1059275.1000000001</v>
      </c>
      <c r="I90" s="138" t="s">
        <v>131</v>
      </c>
      <c r="J90" s="141">
        <f>SUM(K90:L90)</f>
        <v>436990.00599999999</v>
      </c>
      <c r="K90" s="131">
        <v>436990.00599999999</v>
      </c>
      <c r="L90" s="138" t="s">
        <v>131</v>
      </c>
    </row>
    <row r="91" spans="1:12" ht="47.25" customHeight="1">
      <c r="A91" s="96">
        <v>4412</v>
      </c>
      <c r="B91" s="139" t="s">
        <v>438</v>
      </c>
      <c r="C91" s="140" t="s">
        <v>439</v>
      </c>
      <c r="D91" s="141">
        <f>SUM(E91:F91)</f>
        <v>0</v>
      </c>
      <c r="E91" s="131">
        <v>0</v>
      </c>
      <c r="F91" s="138" t="s">
        <v>131</v>
      </c>
      <c r="G91" s="141">
        <f>SUM(H91:I91)</f>
        <v>0</v>
      </c>
      <c r="H91" s="131">
        <v>0</v>
      </c>
      <c r="I91" s="138" t="s">
        <v>131</v>
      </c>
      <c r="J91" s="141">
        <f>SUM(K91:L91)</f>
        <v>0</v>
      </c>
      <c r="K91" s="131">
        <v>0</v>
      </c>
      <c r="L91" s="138" t="s">
        <v>131</v>
      </c>
    </row>
    <row r="92" spans="1:12" ht="47.25" customHeight="1">
      <c r="A92" s="96">
        <v>4420</v>
      </c>
      <c r="B92" s="142" t="s">
        <v>440</v>
      </c>
      <c r="C92" s="136" t="s">
        <v>338</v>
      </c>
      <c r="D92" s="131">
        <f>SUM(D94:D95)</f>
        <v>25000</v>
      </c>
      <c r="E92" s="131">
        <f t="shared" ref="E92:K92" si="16">SUM(E94:E95)</f>
        <v>25000</v>
      </c>
      <c r="F92" s="131" t="s">
        <v>16</v>
      </c>
      <c r="G92" s="131">
        <f t="shared" si="16"/>
        <v>12500</v>
      </c>
      <c r="H92" s="131">
        <f t="shared" si="16"/>
        <v>12500</v>
      </c>
      <c r="I92" s="131" t="s">
        <v>16</v>
      </c>
      <c r="J92" s="131">
        <f t="shared" si="16"/>
        <v>0</v>
      </c>
      <c r="K92" s="131">
        <f t="shared" si="16"/>
        <v>0</v>
      </c>
      <c r="L92" s="131" t="s">
        <v>16</v>
      </c>
    </row>
    <row r="93" spans="1:12">
      <c r="A93" s="96"/>
      <c r="B93" s="132" t="s">
        <v>138</v>
      </c>
      <c r="C93" s="136"/>
      <c r="D93" s="131"/>
      <c r="E93" s="131"/>
      <c r="F93" s="138"/>
      <c r="G93" s="131"/>
      <c r="H93" s="131"/>
      <c r="I93" s="138"/>
      <c r="J93" s="131"/>
      <c r="K93" s="131"/>
      <c r="L93" s="138"/>
    </row>
    <row r="94" spans="1:12" ht="45" customHeight="1">
      <c r="A94" s="96">
        <v>4421</v>
      </c>
      <c r="B94" s="139" t="s">
        <v>441</v>
      </c>
      <c r="C94" s="140" t="s">
        <v>442</v>
      </c>
      <c r="D94" s="141">
        <f>SUM(E94:F94)</f>
        <v>25000</v>
      </c>
      <c r="E94" s="131">
        <v>25000</v>
      </c>
      <c r="F94" s="138" t="s">
        <v>131</v>
      </c>
      <c r="G94" s="141">
        <f>SUM(H94:I94)</f>
        <v>12500</v>
      </c>
      <c r="H94" s="131">
        <v>12500</v>
      </c>
      <c r="I94" s="138" t="s">
        <v>131</v>
      </c>
      <c r="J94" s="141">
        <f>SUM(K94:L94)</f>
        <v>0</v>
      </c>
      <c r="K94" s="131">
        <v>0</v>
      </c>
      <c r="L94" s="138" t="s">
        <v>131</v>
      </c>
    </row>
    <row r="95" spans="1:12" ht="47.25" customHeight="1">
      <c r="A95" s="96">
        <v>4422</v>
      </c>
      <c r="B95" s="139" t="s">
        <v>443</v>
      </c>
      <c r="C95" s="140" t="s">
        <v>444</v>
      </c>
      <c r="D95" s="141">
        <f>SUM(E95:F95)</f>
        <v>0</v>
      </c>
      <c r="E95" s="131">
        <v>0</v>
      </c>
      <c r="F95" s="138" t="s">
        <v>131</v>
      </c>
      <c r="G95" s="141">
        <f>SUM(H95:I95)</f>
        <v>0</v>
      </c>
      <c r="H95" s="131">
        <v>0</v>
      </c>
      <c r="I95" s="138" t="s">
        <v>131</v>
      </c>
      <c r="J95" s="141">
        <f>SUM(K95:L95)</f>
        <v>0</v>
      </c>
      <c r="K95" s="131">
        <v>0</v>
      </c>
      <c r="L95" s="138" t="s">
        <v>131</v>
      </c>
    </row>
    <row r="96" spans="1:12" ht="48.75" customHeight="1">
      <c r="A96" s="96">
        <v>4500</v>
      </c>
      <c r="B96" s="146" t="s">
        <v>445</v>
      </c>
      <c r="C96" s="136" t="s">
        <v>338</v>
      </c>
      <c r="D96" s="131">
        <f>SUM(D98,D102,D106,D117)</f>
        <v>0</v>
      </c>
      <c r="E96" s="131">
        <f>SUM(E98,E102,E106,E117)</f>
        <v>0</v>
      </c>
      <c r="F96" s="138" t="s">
        <v>131</v>
      </c>
      <c r="G96" s="131">
        <f>SUM(G98,G102,G106,G117)</f>
        <v>0</v>
      </c>
      <c r="H96" s="131">
        <f>SUM(H98,H102,H106,H117)</f>
        <v>0</v>
      </c>
      <c r="I96" s="138" t="s">
        <v>131</v>
      </c>
      <c r="J96" s="131">
        <f>SUM(J98,J102,J106,J117)</f>
        <v>0</v>
      </c>
      <c r="K96" s="131">
        <f>SUM(K98,K102,K106,K117)</f>
        <v>0</v>
      </c>
      <c r="L96" s="138" t="s">
        <v>131</v>
      </c>
    </row>
    <row r="97" spans="1:12" ht="16.5" customHeight="1">
      <c r="A97" s="96"/>
      <c r="B97" s="132" t="s">
        <v>336</v>
      </c>
      <c r="C97" s="130"/>
      <c r="D97" s="131"/>
      <c r="E97" s="131"/>
      <c r="F97" s="131"/>
      <c r="G97" s="131"/>
      <c r="H97" s="131"/>
      <c r="I97" s="131"/>
      <c r="J97" s="131"/>
      <c r="K97" s="131"/>
      <c r="L97" s="131"/>
    </row>
    <row r="98" spans="1:12" ht="43.5" customHeight="1">
      <c r="A98" s="96">
        <v>4510</v>
      </c>
      <c r="B98" s="147" t="s">
        <v>446</v>
      </c>
      <c r="C98" s="136" t="s">
        <v>338</v>
      </c>
      <c r="D98" s="131">
        <f>SUM(D100:D101)</f>
        <v>0</v>
      </c>
      <c r="E98" s="131">
        <f>SUM(E100:E101)</f>
        <v>0</v>
      </c>
      <c r="F98" s="131" t="s">
        <v>16</v>
      </c>
      <c r="G98" s="131">
        <f>SUM(G100:G101)</f>
        <v>0</v>
      </c>
      <c r="H98" s="131">
        <f>SUM(H100:H101)</f>
        <v>0</v>
      </c>
      <c r="I98" s="131" t="s">
        <v>16</v>
      </c>
      <c r="J98" s="131">
        <f>SUM(J100:J101)</f>
        <v>0</v>
      </c>
      <c r="K98" s="131">
        <f>SUM(K100:K101)</f>
        <v>0</v>
      </c>
      <c r="L98" s="131" t="s">
        <v>16</v>
      </c>
    </row>
    <row r="99" spans="1:12">
      <c r="A99" s="96"/>
      <c r="B99" s="132" t="s">
        <v>138</v>
      </c>
      <c r="C99" s="136"/>
      <c r="D99" s="131"/>
      <c r="E99" s="131"/>
      <c r="F99" s="138"/>
      <c r="G99" s="131"/>
      <c r="H99" s="131"/>
      <c r="I99" s="138"/>
      <c r="J99" s="131"/>
      <c r="K99" s="131"/>
      <c r="L99" s="138"/>
    </row>
    <row r="100" spans="1:12" ht="39" customHeight="1">
      <c r="A100" s="96">
        <v>4511</v>
      </c>
      <c r="B100" s="148" t="s">
        <v>447</v>
      </c>
      <c r="C100" s="140" t="s">
        <v>448</v>
      </c>
      <c r="D100" s="141">
        <f>SUM(E100:F100)</f>
        <v>0</v>
      </c>
      <c r="E100" s="149">
        <v>0</v>
      </c>
      <c r="F100" s="138" t="s">
        <v>131</v>
      </c>
      <c r="G100" s="141">
        <f>SUM(H100:I100)</f>
        <v>0</v>
      </c>
      <c r="H100" s="131">
        <v>0</v>
      </c>
      <c r="I100" s="138" t="s">
        <v>131</v>
      </c>
      <c r="J100" s="141">
        <f>SUM(K100:L100)</f>
        <v>0</v>
      </c>
      <c r="K100" s="131">
        <v>0</v>
      </c>
      <c r="L100" s="138" t="s">
        <v>131</v>
      </c>
    </row>
    <row r="101" spans="1:12" ht="40.5" customHeight="1">
      <c r="A101" s="96">
        <v>4512</v>
      </c>
      <c r="B101" s="139" t="s">
        <v>449</v>
      </c>
      <c r="C101" s="140" t="s">
        <v>450</v>
      </c>
      <c r="D101" s="141">
        <f>SUM(E101:F101)</f>
        <v>0</v>
      </c>
      <c r="E101" s="149">
        <v>0</v>
      </c>
      <c r="F101" s="138" t="s">
        <v>131</v>
      </c>
      <c r="G101" s="141">
        <f>SUM(I101:I101)</f>
        <v>0</v>
      </c>
      <c r="H101" s="150"/>
      <c r="I101" s="138" t="s">
        <v>131</v>
      </c>
      <c r="J101" s="141">
        <f>SUM(L101:L101)</f>
        <v>0</v>
      </c>
      <c r="K101" s="150"/>
      <c r="L101" s="138" t="s">
        <v>131</v>
      </c>
    </row>
    <row r="102" spans="1:12" ht="51.75" customHeight="1">
      <c r="A102" s="96">
        <v>4520</v>
      </c>
      <c r="B102" s="147" t="s">
        <v>451</v>
      </c>
      <c r="C102" s="136" t="s">
        <v>338</v>
      </c>
      <c r="D102" s="131">
        <f>SUM(D104:D105)</f>
        <v>0</v>
      </c>
      <c r="E102" s="131">
        <f t="shared" ref="E102:K102" si="17">SUM(E104:E105)</f>
        <v>0</v>
      </c>
      <c r="F102" s="131" t="s">
        <v>16</v>
      </c>
      <c r="G102" s="131">
        <f t="shared" si="17"/>
        <v>0</v>
      </c>
      <c r="H102" s="131">
        <f t="shared" si="17"/>
        <v>0</v>
      </c>
      <c r="I102" s="131" t="s">
        <v>16</v>
      </c>
      <c r="J102" s="131">
        <f t="shared" si="17"/>
        <v>0</v>
      </c>
      <c r="K102" s="131">
        <f t="shared" si="17"/>
        <v>0</v>
      </c>
      <c r="L102" s="131" t="s">
        <v>16</v>
      </c>
    </row>
    <row r="103" spans="1:12">
      <c r="A103" s="96"/>
      <c r="B103" s="132" t="s">
        <v>138</v>
      </c>
      <c r="C103" s="136"/>
      <c r="D103" s="131"/>
      <c r="E103" s="131"/>
      <c r="F103" s="138"/>
      <c r="G103" s="131"/>
      <c r="H103" s="131"/>
      <c r="I103" s="138"/>
      <c r="J103" s="131"/>
      <c r="K103" s="131"/>
      <c r="L103" s="138"/>
    </row>
    <row r="104" spans="1:12" ht="51" customHeight="1">
      <c r="A104" s="96">
        <v>4521</v>
      </c>
      <c r="B104" s="139" t="s">
        <v>452</v>
      </c>
      <c r="C104" s="140" t="s">
        <v>453</v>
      </c>
      <c r="D104" s="141">
        <f>SUM(E104:F104)</f>
        <v>0</v>
      </c>
      <c r="E104" s="131">
        <v>0</v>
      </c>
      <c r="F104" s="138" t="s">
        <v>131</v>
      </c>
      <c r="G104" s="141">
        <f>SUM(H104:I104)</f>
        <v>0</v>
      </c>
      <c r="H104" s="131">
        <v>0</v>
      </c>
      <c r="I104" s="138" t="s">
        <v>131</v>
      </c>
      <c r="J104" s="141">
        <f>SUM(K104:L104)</f>
        <v>0</v>
      </c>
      <c r="K104" s="131">
        <v>0</v>
      </c>
      <c r="L104" s="138" t="s">
        <v>131</v>
      </c>
    </row>
    <row r="105" spans="1:12" ht="55.5" customHeight="1">
      <c r="A105" s="96">
        <v>4522</v>
      </c>
      <c r="B105" s="139" t="s">
        <v>454</v>
      </c>
      <c r="C105" s="140" t="s">
        <v>455</v>
      </c>
      <c r="D105" s="141">
        <f>SUM(E105:F105)</f>
        <v>0</v>
      </c>
      <c r="E105" s="151">
        <v>0</v>
      </c>
      <c r="F105" s="138" t="s">
        <v>131</v>
      </c>
      <c r="G105" s="141">
        <f>SUM(H105:I105)</f>
        <v>0</v>
      </c>
      <c r="H105" s="151">
        <v>0</v>
      </c>
      <c r="I105" s="138" t="s">
        <v>131</v>
      </c>
      <c r="J105" s="141">
        <f>SUM(K105:L105)</f>
        <v>0</v>
      </c>
      <c r="K105" s="151">
        <v>0</v>
      </c>
      <c r="L105" s="138" t="s">
        <v>131</v>
      </c>
    </row>
    <row r="106" spans="1:12" ht="57" customHeight="1">
      <c r="A106" s="96">
        <v>4530</v>
      </c>
      <c r="B106" s="147" t="s">
        <v>456</v>
      </c>
      <c r="C106" s="136" t="s">
        <v>338</v>
      </c>
      <c r="D106" s="131">
        <f>SUM(D108:D110)</f>
        <v>0</v>
      </c>
      <c r="E106" s="131">
        <f>SUM(E108:E110)</f>
        <v>0</v>
      </c>
      <c r="F106" s="138" t="s">
        <v>131</v>
      </c>
      <c r="G106" s="131">
        <f>SUM(G108:G110)</f>
        <v>0</v>
      </c>
      <c r="H106" s="131">
        <f>SUM(H108:H110)</f>
        <v>0</v>
      </c>
      <c r="I106" s="138" t="s">
        <v>131</v>
      </c>
      <c r="J106" s="131">
        <f>SUM(J108:J110)</f>
        <v>0</v>
      </c>
      <c r="K106" s="131">
        <f>SUM(K108:K110)</f>
        <v>0</v>
      </c>
      <c r="L106" s="138" t="s">
        <v>131</v>
      </c>
    </row>
    <row r="107" spans="1:12">
      <c r="A107" s="96"/>
      <c r="B107" s="132" t="s">
        <v>138</v>
      </c>
      <c r="C107" s="136"/>
      <c r="D107" s="131"/>
      <c r="E107" s="131"/>
      <c r="F107" s="138" t="s">
        <v>131</v>
      </c>
      <c r="G107" s="131"/>
      <c r="H107" s="131"/>
      <c r="I107" s="138" t="s">
        <v>131</v>
      </c>
      <c r="J107" s="131"/>
      <c r="K107" s="131"/>
      <c r="L107" s="138" t="s">
        <v>131</v>
      </c>
    </row>
    <row r="108" spans="1:12" ht="46.5" customHeight="1">
      <c r="A108" s="96">
        <v>4531</v>
      </c>
      <c r="B108" s="144" t="s">
        <v>457</v>
      </c>
      <c r="C108" s="140" t="s">
        <v>458</v>
      </c>
      <c r="D108" s="141">
        <f>SUM(E108:F108)</f>
        <v>0</v>
      </c>
      <c r="E108" s="131">
        <v>0</v>
      </c>
      <c r="F108" s="138" t="s">
        <v>131</v>
      </c>
      <c r="G108" s="141">
        <f>SUM(H108:I108)</f>
        <v>0</v>
      </c>
      <c r="H108" s="131">
        <v>0</v>
      </c>
      <c r="I108" s="138" t="s">
        <v>131</v>
      </c>
      <c r="J108" s="141">
        <f>SUM(K108:L108)</f>
        <v>0</v>
      </c>
      <c r="K108" s="131">
        <v>0</v>
      </c>
      <c r="L108" s="138" t="s">
        <v>131</v>
      </c>
    </row>
    <row r="109" spans="1:12" ht="51" customHeight="1">
      <c r="A109" s="96">
        <v>4532</v>
      </c>
      <c r="B109" s="144" t="s">
        <v>459</v>
      </c>
      <c r="C109" s="140" t="s">
        <v>460</v>
      </c>
      <c r="D109" s="141">
        <f>SUM(E109:F109)</f>
        <v>0</v>
      </c>
      <c r="E109" s="131">
        <v>0</v>
      </c>
      <c r="F109" s="138" t="s">
        <v>131</v>
      </c>
      <c r="G109" s="141">
        <f>SUM(H109:I109)</f>
        <v>0</v>
      </c>
      <c r="H109" s="131">
        <v>0</v>
      </c>
      <c r="I109" s="138" t="s">
        <v>131</v>
      </c>
      <c r="J109" s="141">
        <f>SUM(K109:L109)</f>
        <v>0</v>
      </c>
      <c r="K109" s="131">
        <v>0</v>
      </c>
      <c r="L109" s="138" t="s">
        <v>131</v>
      </c>
    </row>
    <row r="110" spans="1:12" ht="48" customHeight="1">
      <c r="A110" s="96">
        <v>4533</v>
      </c>
      <c r="B110" s="144" t="s">
        <v>461</v>
      </c>
      <c r="C110" s="140" t="s">
        <v>462</v>
      </c>
      <c r="D110" s="131">
        <f>SUM(D112,D115,D116)</f>
        <v>0</v>
      </c>
      <c r="E110" s="131">
        <f>SUM(E112,E115,E116)</f>
        <v>0</v>
      </c>
      <c r="F110" s="138" t="s">
        <v>131</v>
      </c>
      <c r="G110" s="131">
        <f>SUM(G112,G115,G116)</f>
        <v>0</v>
      </c>
      <c r="H110" s="131">
        <f>SUM(H112,H115,H116)</f>
        <v>0</v>
      </c>
      <c r="I110" s="138" t="s">
        <v>131</v>
      </c>
      <c r="J110" s="131">
        <f>SUM(J112,J115,J116)</f>
        <v>0</v>
      </c>
      <c r="K110" s="131">
        <f>SUM(K112,K115,K116)</f>
        <v>0</v>
      </c>
      <c r="L110" s="138" t="s">
        <v>131</v>
      </c>
    </row>
    <row r="111" spans="1:12">
      <c r="A111" s="96"/>
      <c r="B111" s="152" t="s">
        <v>336</v>
      </c>
      <c r="C111" s="140"/>
      <c r="D111" s="131"/>
      <c r="E111" s="131"/>
      <c r="F111" s="138" t="s">
        <v>131</v>
      </c>
      <c r="G111" s="131"/>
      <c r="H111" s="131"/>
      <c r="I111" s="138" t="s">
        <v>131</v>
      </c>
      <c r="J111" s="131"/>
      <c r="K111" s="131"/>
      <c r="L111" s="138" t="s">
        <v>131</v>
      </c>
    </row>
    <row r="112" spans="1:12" ht="39.75" customHeight="1">
      <c r="A112" s="96">
        <v>4534</v>
      </c>
      <c r="B112" s="152" t="s">
        <v>463</v>
      </c>
      <c r="C112" s="140"/>
      <c r="D112" s="131">
        <f>SUM(D114:D114)</f>
        <v>0</v>
      </c>
      <c r="E112" s="131">
        <f>SUM(E114:E114)</f>
        <v>0</v>
      </c>
      <c r="F112" s="138" t="s">
        <v>131</v>
      </c>
      <c r="G112" s="131">
        <f>SUM(G114:G114)</f>
        <v>0</v>
      </c>
      <c r="H112" s="131">
        <f>SUM(H114:H114)</f>
        <v>0</v>
      </c>
      <c r="I112" s="138" t="s">
        <v>131</v>
      </c>
      <c r="J112" s="131">
        <f>SUM(J114:J114)</f>
        <v>0</v>
      </c>
      <c r="K112" s="131">
        <f>SUM(K114:K114)</f>
        <v>0</v>
      </c>
      <c r="L112" s="138" t="s">
        <v>131</v>
      </c>
    </row>
    <row r="113" spans="1:12">
      <c r="A113" s="96"/>
      <c r="B113" s="152" t="s">
        <v>464</v>
      </c>
      <c r="C113" s="140"/>
      <c r="D113" s="131"/>
      <c r="E113" s="131"/>
      <c r="F113" s="138" t="s">
        <v>131</v>
      </c>
      <c r="G113" s="131"/>
      <c r="H113" s="131"/>
      <c r="I113" s="138" t="s">
        <v>131</v>
      </c>
      <c r="J113" s="131"/>
      <c r="K113" s="131"/>
      <c r="L113" s="138" t="s">
        <v>131</v>
      </c>
    </row>
    <row r="114" spans="1:12" ht="25.5" customHeight="1">
      <c r="A114" s="96">
        <v>4536</v>
      </c>
      <c r="B114" s="152" t="s">
        <v>465</v>
      </c>
      <c r="C114" s="140"/>
      <c r="D114" s="141">
        <f>SUM(E114:F114)</f>
        <v>0</v>
      </c>
      <c r="E114" s="131">
        <v>0</v>
      </c>
      <c r="F114" s="138" t="s">
        <v>131</v>
      </c>
      <c r="G114" s="141">
        <f>SUM(H114:I114)</f>
        <v>0</v>
      </c>
      <c r="H114" s="131">
        <v>0</v>
      </c>
      <c r="I114" s="138" t="s">
        <v>131</v>
      </c>
      <c r="J114" s="141">
        <f>SUM(K114:L114)</f>
        <v>0</v>
      </c>
      <c r="K114" s="131">
        <v>0</v>
      </c>
      <c r="L114" s="138" t="s">
        <v>131</v>
      </c>
    </row>
    <row r="115" spans="1:12" ht="32.25" customHeight="1">
      <c r="A115" s="96">
        <v>4537</v>
      </c>
      <c r="B115" s="152" t="s">
        <v>466</v>
      </c>
      <c r="C115" s="140"/>
      <c r="D115" s="141">
        <f>SUM(E115:F115)</f>
        <v>0</v>
      </c>
      <c r="E115" s="131">
        <v>0</v>
      </c>
      <c r="F115" s="138" t="s">
        <v>131</v>
      </c>
      <c r="G115" s="141">
        <f>SUM(H115:I115)</f>
        <v>0</v>
      </c>
      <c r="H115" s="131">
        <v>0</v>
      </c>
      <c r="I115" s="138" t="s">
        <v>131</v>
      </c>
      <c r="J115" s="141">
        <f>SUM(K115:L115)</f>
        <v>0</v>
      </c>
      <c r="K115" s="131">
        <v>0</v>
      </c>
      <c r="L115" s="138" t="s">
        <v>131</v>
      </c>
    </row>
    <row r="116" spans="1:12">
      <c r="A116" s="96">
        <v>4538</v>
      </c>
      <c r="B116" s="152" t="s">
        <v>467</v>
      </c>
      <c r="C116" s="140"/>
      <c r="D116" s="141">
        <f>SUM(E116:F116)</f>
        <v>0</v>
      </c>
      <c r="E116" s="131">
        <v>0</v>
      </c>
      <c r="F116" s="138" t="s">
        <v>131</v>
      </c>
      <c r="G116" s="141">
        <f>SUM(H116:I116)</f>
        <v>0</v>
      </c>
      <c r="H116" s="131">
        <v>0</v>
      </c>
      <c r="I116" s="138" t="s">
        <v>131</v>
      </c>
      <c r="J116" s="141">
        <f>SUM(K116:L116)</f>
        <v>0</v>
      </c>
      <c r="K116" s="131">
        <v>0</v>
      </c>
      <c r="L116" s="138" t="s">
        <v>131</v>
      </c>
    </row>
    <row r="117" spans="1:12" ht="48.75" customHeight="1">
      <c r="A117" s="96">
        <v>4540</v>
      </c>
      <c r="B117" s="147" t="s">
        <v>468</v>
      </c>
      <c r="C117" s="136" t="s">
        <v>338</v>
      </c>
      <c r="D117" s="131">
        <f>SUM(D119:D121)</f>
        <v>0</v>
      </c>
      <c r="E117" s="149">
        <v>0</v>
      </c>
      <c r="F117" s="138" t="s">
        <v>131</v>
      </c>
      <c r="G117" s="131">
        <f>SUM(G119:G121)</f>
        <v>0</v>
      </c>
      <c r="H117" s="149">
        <v>0</v>
      </c>
      <c r="I117" s="138" t="s">
        <v>131</v>
      </c>
      <c r="J117" s="131">
        <f>SUM(J119:J121)</f>
        <v>0</v>
      </c>
      <c r="K117" s="138">
        <v>0</v>
      </c>
      <c r="L117" s="131" t="s">
        <v>16</v>
      </c>
    </row>
    <row r="118" spans="1:12">
      <c r="A118" s="96"/>
      <c r="B118" s="132" t="s">
        <v>138</v>
      </c>
      <c r="C118" s="136"/>
      <c r="D118" s="131"/>
      <c r="E118" s="131"/>
      <c r="F118" s="138"/>
      <c r="G118" s="131"/>
      <c r="H118" s="131"/>
      <c r="I118" s="138"/>
      <c r="J118" s="131"/>
      <c r="K118" s="131"/>
      <c r="L118" s="138"/>
    </row>
    <row r="119" spans="1:12" ht="65.25" customHeight="1">
      <c r="A119" s="96">
        <v>4541</v>
      </c>
      <c r="B119" s="144" t="s">
        <v>469</v>
      </c>
      <c r="C119" s="140" t="s">
        <v>470</v>
      </c>
      <c r="D119" s="141">
        <f>SUM(E119:F119)</f>
        <v>0</v>
      </c>
      <c r="E119" s="149">
        <v>0</v>
      </c>
      <c r="F119" s="138" t="s">
        <v>131</v>
      </c>
      <c r="G119" s="141">
        <f>SUM(H119:I119)</f>
        <v>0</v>
      </c>
      <c r="H119" s="149">
        <v>0</v>
      </c>
      <c r="I119" s="138" t="s">
        <v>131</v>
      </c>
      <c r="J119" s="141">
        <f>SUM(K119:L119)</f>
        <v>0</v>
      </c>
      <c r="K119" s="149">
        <v>0</v>
      </c>
      <c r="L119" s="138" t="s">
        <v>131</v>
      </c>
    </row>
    <row r="120" spans="1:12" ht="53.25" customHeight="1">
      <c r="A120" s="96">
        <v>4542</v>
      </c>
      <c r="B120" s="144" t="s">
        <v>471</v>
      </c>
      <c r="C120" s="140" t="s">
        <v>472</v>
      </c>
      <c r="D120" s="141">
        <f>SUM(E120:F120)</f>
        <v>0</v>
      </c>
      <c r="E120" s="149">
        <v>0</v>
      </c>
      <c r="F120" s="138" t="s">
        <v>131</v>
      </c>
      <c r="G120" s="141">
        <f>SUM(H120:I120)</f>
        <v>0</v>
      </c>
      <c r="H120" s="149">
        <v>0</v>
      </c>
      <c r="I120" s="138" t="s">
        <v>131</v>
      </c>
      <c r="J120" s="141">
        <f>SUM(K120:L120)</f>
        <v>0</v>
      </c>
      <c r="K120" s="149">
        <v>0</v>
      </c>
      <c r="L120" s="138" t="s">
        <v>131</v>
      </c>
    </row>
    <row r="121" spans="1:12" ht="43.5" customHeight="1">
      <c r="A121" s="96">
        <v>4543</v>
      </c>
      <c r="B121" s="144" t="s">
        <v>473</v>
      </c>
      <c r="C121" s="140" t="s">
        <v>474</v>
      </c>
      <c r="D121" s="131">
        <f>SUM(D123,D126,D127)</f>
        <v>0</v>
      </c>
      <c r="E121" s="149">
        <v>0</v>
      </c>
      <c r="F121" s="138" t="s">
        <v>131</v>
      </c>
      <c r="G121" s="131">
        <f>SUM(G123,G126,G127)</f>
        <v>0</v>
      </c>
      <c r="H121" s="149">
        <v>0</v>
      </c>
      <c r="I121" s="138" t="s">
        <v>131</v>
      </c>
      <c r="J121" s="131">
        <f>SUM(J123,J126,J127)</f>
        <v>0</v>
      </c>
      <c r="K121" s="149">
        <v>0</v>
      </c>
      <c r="L121" s="138" t="s">
        <v>131</v>
      </c>
    </row>
    <row r="122" spans="1:12">
      <c r="A122" s="96"/>
      <c r="B122" s="152" t="s">
        <v>336</v>
      </c>
      <c r="C122" s="140"/>
      <c r="D122" s="131"/>
      <c r="E122" s="131"/>
      <c r="F122" s="138"/>
      <c r="G122" s="131"/>
      <c r="H122" s="149"/>
      <c r="I122" s="131"/>
      <c r="J122" s="131"/>
      <c r="K122" s="149"/>
      <c r="L122" s="131"/>
    </row>
    <row r="123" spans="1:12" ht="34.5" customHeight="1">
      <c r="A123" s="96">
        <v>4544</v>
      </c>
      <c r="B123" s="152" t="s">
        <v>475</v>
      </c>
      <c r="C123" s="140"/>
      <c r="D123" s="131">
        <f>SUM(D125:D125)</f>
        <v>0</v>
      </c>
      <c r="E123" s="149">
        <v>0</v>
      </c>
      <c r="F123" s="138" t="s">
        <v>131</v>
      </c>
      <c r="G123" s="131">
        <f>SUM(G125:G125)</f>
        <v>0</v>
      </c>
      <c r="H123" s="149">
        <v>0</v>
      </c>
      <c r="I123" s="138" t="s">
        <v>131</v>
      </c>
      <c r="J123" s="131">
        <f>SUM(J125:J125)</f>
        <v>0</v>
      </c>
      <c r="K123" s="149">
        <v>0</v>
      </c>
      <c r="L123" s="138" t="s">
        <v>131</v>
      </c>
    </row>
    <row r="124" spans="1:12">
      <c r="A124" s="96"/>
      <c r="B124" s="152" t="s">
        <v>464</v>
      </c>
      <c r="C124" s="140"/>
      <c r="D124" s="131"/>
      <c r="E124" s="149"/>
      <c r="F124" s="138" t="s">
        <v>131</v>
      </c>
      <c r="G124" s="131"/>
      <c r="H124" s="149"/>
      <c r="I124" s="138" t="s">
        <v>131</v>
      </c>
      <c r="J124" s="131"/>
      <c r="K124" s="149"/>
      <c r="L124" s="138" t="s">
        <v>131</v>
      </c>
    </row>
    <row r="125" spans="1:12" ht="23.25" customHeight="1">
      <c r="A125" s="96">
        <v>4546</v>
      </c>
      <c r="B125" s="152" t="s">
        <v>476</v>
      </c>
      <c r="C125" s="140"/>
      <c r="D125" s="141">
        <f>SUM(E125:F125)</f>
        <v>0</v>
      </c>
      <c r="E125" s="149">
        <v>0</v>
      </c>
      <c r="F125" s="138" t="s">
        <v>131</v>
      </c>
      <c r="G125" s="141">
        <f>SUM(H125:I125)</f>
        <v>0</v>
      </c>
      <c r="H125" s="149">
        <v>0</v>
      </c>
      <c r="I125" s="138" t="s">
        <v>131</v>
      </c>
      <c r="J125" s="141">
        <f>SUM(K125:L125)</f>
        <v>0</v>
      </c>
      <c r="K125" s="149">
        <v>0</v>
      </c>
      <c r="L125" s="138" t="s">
        <v>131</v>
      </c>
    </row>
    <row r="126" spans="1:12" ht="36" customHeight="1">
      <c r="A126" s="96">
        <v>4547</v>
      </c>
      <c r="B126" s="152" t="s">
        <v>466</v>
      </c>
      <c r="C126" s="140"/>
      <c r="D126" s="141">
        <f>SUM(E126:F126)</f>
        <v>0</v>
      </c>
      <c r="E126" s="149">
        <v>0</v>
      </c>
      <c r="F126" s="138" t="s">
        <v>131</v>
      </c>
      <c r="G126" s="141">
        <f>SUM(H126:I126)</f>
        <v>0</v>
      </c>
      <c r="H126" s="149">
        <v>0</v>
      </c>
      <c r="I126" s="138" t="s">
        <v>131</v>
      </c>
      <c r="J126" s="141">
        <f>SUM(K126:L126)</f>
        <v>0</v>
      </c>
      <c r="K126" s="149">
        <v>0</v>
      </c>
      <c r="L126" s="138" t="s">
        <v>131</v>
      </c>
    </row>
    <row r="127" spans="1:12">
      <c r="A127" s="96">
        <v>4548</v>
      </c>
      <c r="B127" s="152" t="s">
        <v>467</v>
      </c>
      <c r="C127" s="140"/>
      <c r="D127" s="141">
        <f>SUM(E127:F127)</f>
        <v>0</v>
      </c>
      <c r="E127" s="149">
        <v>0</v>
      </c>
      <c r="F127" s="138" t="s">
        <v>131</v>
      </c>
      <c r="G127" s="141">
        <f>SUM(H127:I127)</f>
        <v>0</v>
      </c>
      <c r="H127" s="149">
        <v>0</v>
      </c>
      <c r="I127" s="138" t="s">
        <v>131</v>
      </c>
      <c r="J127" s="141">
        <f>SUM(K127:L127)</f>
        <v>0</v>
      </c>
      <c r="K127" s="149">
        <v>0</v>
      </c>
      <c r="L127" s="138" t="s">
        <v>131</v>
      </c>
    </row>
    <row r="128" spans="1:12" ht="42" customHeight="1">
      <c r="A128" s="96">
        <v>4600</v>
      </c>
      <c r="B128" s="147" t="s">
        <v>477</v>
      </c>
      <c r="C128" s="136" t="s">
        <v>338</v>
      </c>
      <c r="D128" s="131">
        <f>SUM(D130,D134,D140)</f>
        <v>45830.000200000002</v>
      </c>
      <c r="E128" s="131">
        <f>SUM(E130,E134,E140)</f>
        <v>45830.000200000002</v>
      </c>
      <c r="F128" s="138" t="s">
        <v>131</v>
      </c>
      <c r="G128" s="131">
        <f>SUM(G130,G134,G140)</f>
        <v>53830.000200000002</v>
      </c>
      <c r="H128" s="131">
        <f>SUM(H130,H134,H140)</f>
        <v>53830.000200000002</v>
      </c>
      <c r="I128" s="138" t="s">
        <v>131</v>
      </c>
      <c r="J128" s="131">
        <f>SUM(J130,J134,J140)</f>
        <v>17047.877</v>
      </c>
      <c r="K128" s="131">
        <f>SUM(K130,K134,K140)</f>
        <v>17047.877</v>
      </c>
      <c r="L128" s="138" t="s">
        <v>131</v>
      </c>
    </row>
    <row r="129" spans="1:12" ht="18.75" customHeight="1">
      <c r="A129" s="96"/>
      <c r="B129" s="132" t="s">
        <v>336</v>
      </c>
      <c r="C129" s="130"/>
      <c r="D129" s="131"/>
      <c r="E129" s="131"/>
      <c r="F129" s="131"/>
      <c r="G129" s="131"/>
      <c r="H129" s="131"/>
      <c r="I129" s="131"/>
      <c r="J129" s="131"/>
      <c r="K129" s="131"/>
      <c r="L129" s="131"/>
    </row>
    <row r="130" spans="1:12" ht="39.75" customHeight="1">
      <c r="A130" s="96">
        <v>4610</v>
      </c>
      <c r="B130" s="153" t="s">
        <v>478</v>
      </c>
      <c r="C130" s="130"/>
      <c r="D130" s="131">
        <f>SUM(D132:D133)</f>
        <v>0</v>
      </c>
      <c r="E130" s="131">
        <f>SUM(E132:E133)</f>
        <v>0</v>
      </c>
      <c r="F130" s="154" t="s">
        <v>16</v>
      </c>
      <c r="G130" s="131">
        <f>SUM(G132:G133)</f>
        <v>0</v>
      </c>
      <c r="H130" s="131">
        <f>SUM(H132:H133)</f>
        <v>0</v>
      </c>
      <c r="I130" s="154" t="s">
        <v>16</v>
      </c>
      <c r="J130" s="131">
        <f>SUM(J132:J133)</f>
        <v>0</v>
      </c>
      <c r="K130" s="131">
        <f>SUM(K132:K133)</f>
        <v>0</v>
      </c>
      <c r="L130" s="154" t="s">
        <v>16</v>
      </c>
    </row>
    <row r="131" spans="1:12" ht="16.5" customHeight="1">
      <c r="A131" s="96"/>
      <c r="B131" s="132" t="s">
        <v>336</v>
      </c>
      <c r="C131" s="130"/>
      <c r="D131" s="131"/>
      <c r="E131" s="131"/>
      <c r="F131" s="138"/>
      <c r="G131" s="131"/>
      <c r="H131" s="131"/>
      <c r="I131" s="138"/>
      <c r="J131" s="131"/>
      <c r="K131" s="131"/>
      <c r="L131" s="138"/>
    </row>
    <row r="132" spans="1:12" ht="43.5" customHeight="1">
      <c r="A132" s="96">
        <v>4610</v>
      </c>
      <c r="B132" s="155" t="s">
        <v>479</v>
      </c>
      <c r="C132" s="130" t="s">
        <v>480</v>
      </c>
      <c r="D132" s="141">
        <f>SUM(E132:F132)</f>
        <v>0</v>
      </c>
      <c r="E132" s="131">
        <v>0</v>
      </c>
      <c r="F132" s="138" t="s">
        <v>131</v>
      </c>
      <c r="G132" s="141">
        <f>SUM(H132:I132)</f>
        <v>0</v>
      </c>
      <c r="H132" s="131">
        <v>0</v>
      </c>
      <c r="I132" s="138" t="s">
        <v>131</v>
      </c>
      <c r="J132" s="141">
        <f>SUM(K132:L132)</f>
        <v>0</v>
      </c>
      <c r="K132" s="131">
        <v>0</v>
      </c>
      <c r="L132" s="138" t="s">
        <v>131</v>
      </c>
    </row>
    <row r="133" spans="1:12" ht="41.25" customHeight="1">
      <c r="A133" s="96">
        <v>4620</v>
      </c>
      <c r="B133" s="155" t="s">
        <v>481</v>
      </c>
      <c r="C133" s="130" t="s">
        <v>482</v>
      </c>
      <c r="D133" s="141">
        <f>SUM(E133:F133)</f>
        <v>0</v>
      </c>
      <c r="E133" s="131">
        <v>0</v>
      </c>
      <c r="F133" s="138" t="s">
        <v>131</v>
      </c>
      <c r="G133" s="141">
        <f>SUM(H133:I133)</f>
        <v>0</v>
      </c>
      <c r="H133" s="131">
        <v>0</v>
      </c>
      <c r="I133" s="138" t="s">
        <v>131</v>
      </c>
      <c r="J133" s="141">
        <f>SUM(K133:L133)</f>
        <v>0</v>
      </c>
      <c r="K133" s="131">
        <v>0</v>
      </c>
      <c r="L133" s="138" t="s">
        <v>131</v>
      </c>
    </row>
    <row r="134" spans="1:12" ht="51" customHeight="1">
      <c r="A134" s="96">
        <v>4630</v>
      </c>
      <c r="B134" s="142" t="s">
        <v>483</v>
      </c>
      <c r="C134" s="136" t="s">
        <v>338</v>
      </c>
      <c r="D134" s="131">
        <f>SUM(D136:D139)</f>
        <v>45830.000200000002</v>
      </c>
      <c r="E134" s="131">
        <f>SUM(E136:E139)</f>
        <v>45830.000200000002</v>
      </c>
      <c r="F134" s="138" t="s">
        <v>131</v>
      </c>
      <c r="G134" s="131">
        <f>SUM(G136:G139)</f>
        <v>53830.000200000002</v>
      </c>
      <c r="H134" s="131">
        <f>SUM(H136:H139)</f>
        <v>53830.000200000002</v>
      </c>
      <c r="I134" s="138" t="s">
        <v>131</v>
      </c>
      <c r="J134" s="131">
        <f>SUM(J136:J139)</f>
        <v>17047.877</v>
      </c>
      <c r="K134" s="131">
        <f>SUM(K136:K139)</f>
        <v>17047.877</v>
      </c>
      <c r="L134" s="138" t="s">
        <v>131</v>
      </c>
    </row>
    <row r="135" spans="1:12">
      <c r="A135" s="96"/>
      <c r="B135" s="132" t="s">
        <v>138</v>
      </c>
      <c r="C135" s="136"/>
      <c r="D135" s="131"/>
      <c r="E135" s="131"/>
      <c r="F135" s="138"/>
      <c r="G135" s="131"/>
      <c r="H135" s="131"/>
      <c r="I135" s="138"/>
      <c r="J135" s="131"/>
      <c r="K135" s="131"/>
      <c r="L135" s="138"/>
    </row>
    <row r="136" spans="1:12" ht="37.5" customHeight="1">
      <c r="A136" s="96">
        <v>4631</v>
      </c>
      <c r="B136" s="139" t="s">
        <v>484</v>
      </c>
      <c r="C136" s="140" t="s">
        <v>485</v>
      </c>
      <c r="D136" s="141">
        <f>SUM(E136:F136)</f>
        <v>0</v>
      </c>
      <c r="E136" s="131">
        <v>0</v>
      </c>
      <c r="F136" s="138" t="s">
        <v>131</v>
      </c>
      <c r="G136" s="141">
        <f>SUM(H136:I136)</f>
        <v>0</v>
      </c>
      <c r="H136" s="131">
        <v>0</v>
      </c>
      <c r="I136" s="138" t="s">
        <v>131</v>
      </c>
      <c r="J136" s="141">
        <f>SUM(K136:L136)</f>
        <v>0</v>
      </c>
      <c r="K136" s="131">
        <v>0</v>
      </c>
      <c r="L136" s="138" t="s">
        <v>131</v>
      </c>
    </row>
    <row r="137" spans="1:12" ht="40.5" customHeight="1">
      <c r="A137" s="96">
        <v>4632</v>
      </c>
      <c r="B137" s="139" t="s">
        <v>486</v>
      </c>
      <c r="C137" s="140" t="s">
        <v>487</v>
      </c>
      <c r="D137" s="141">
        <f>SUM(E137:F137)</f>
        <v>20030.000100000001</v>
      </c>
      <c r="E137" s="131">
        <v>20030.000100000001</v>
      </c>
      <c r="F137" s="138" t="s">
        <v>131</v>
      </c>
      <c r="G137" s="141">
        <f>SUM(H137:I137)</f>
        <v>21530.000100000001</v>
      </c>
      <c r="H137" s="131">
        <v>21530.000100000001</v>
      </c>
      <c r="I137" s="138" t="s">
        <v>131</v>
      </c>
      <c r="J137" s="141">
        <f>SUM(K137:L137)</f>
        <v>6097.8770000000004</v>
      </c>
      <c r="K137" s="131">
        <v>6097.8770000000004</v>
      </c>
      <c r="L137" s="138" t="s">
        <v>131</v>
      </c>
    </row>
    <row r="138" spans="1:12" ht="36" customHeight="1">
      <c r="A138" s="96">
        <v>4633</v>
      </c>
      <c r="B138" s="139" t="s">
        <v>488</v>
      </c>
      <c r="C138" s="140" t="s">
        <v>489</v>
      </c>
      <c r="D138" s="141">
        <f>SUM(E138:F138)</f>
        <v>4800</v>
      </c>
      <c r="E138" s="131">
        <v>4800</v>
      </c>
      <c r="F138" s="138" t="s">
        <v>131</v>
      </c>
      <c r="G138" s="141">
        <f>SUM(H138:I138)</f>
        <v>4800</v>
      </c>
      <c r="H138" s="131">
        <v>4800</v>
      </c>
      <c r="I138" s="138" t="s">
        <v>131</v>
      </c>
      <c r="J138" s="141">
        <f>SUM(K138:L138)</f>
        <v>780</v>
      </c>
      <c r="K138" s="131">
        <v>780</v>
      </c>
      <c r="L138" s="138" t="s">
        <v>131</v>
      </c>
    </row>
    <row r="139" spans="1:12" ht="31.5" customHeight="1">
      <c r="A139" s="96">
        <v>4634</v>
      </c>
      <c r="B139" s="139" t="s">
        <v>490</v>
      </c>
      <c r="C139" s="140"/>
      <c r="D139" s="141">
        <f>SUM(E139:F139)</f>
        <v>21000.000100000001</v>
      </c>
      <c r="E139" s="131">
        <v>21000.000100000001</v>
      </c>
      <c r="F139" s="138" t="s">
        <v>131</v>
      </c>
      <c r="G139" s="141">
        <f>SUM(H139:I139)</f>
        <v>27500.000100000001</v>
      </c>
      <c r="H139" s="131">
        <v>27500.000100000001</v>
      </c>
      <c r="I139" s="138" t="s">
        <v>131</v>
      </c>
      <c r="J139" s="141">
        <f>SUM(K139:L139)</f>
        <v>10170</v>
      </c>
      <c r="K139" s="131">
        <v>10170</v>
      </c>
      <c r="L139" s="138" t="s">
        <v>131</v>
      </c>
    </row>
    <row r="140" spans="1:12" ht="28.5" customHeight="1">
      <c r="A140" s="96">
        <v>4640</v>
      </c>
      <c r="B140" s="142" t="s">
        <v>491</v>
      </c>
      <c r="C140" s="136" t="s">
        <v>338</v>
      </c>
      <c r="D140" s="131">
        <f>SUM(D142)</f>
        <v>0</v>
      </c>
      <c r="E140" s="131">
        <f>SUM(E142)</f>
        <v>0</v>
      </c>
      <c r="F140" s="138" t="s">
        <v>131</v>
      </c>
      <c r="G140" s="131">
        <f>SUM(G142)</f>
        <v>0</v>
      </c>
      <c r="H140" s="131">
        <f>SUM(H142)</f>
        <v>0</v>
      </c>
      <c r="I140" s="138" t="s">
        <v>131</v>
      </c>
      <c r="J140" s="131">
        <f>SUM(J142)</f>
        <v>0</v>
      </c>
      <c r="K140" s="131">
        <f>SUM(K142)</f>
        <v>0</v>
      </c>
      <c r="L140" s="138" t="s">
        <v>131</v>
      </c>
    </row>
    <row r="141" spans="1:12">
      <c r="A141" s="96"/>
      <c r="B141" s="132" t="s">
        <v>138</v>
      </c>
      <c r="C141" s="136"/>
      <c r="D141" s="131"/>
      <c r="E141" s="131"/>
      <c r="F141" s="138"/>
      <c r="G141" s="131"/>
      <c r="H141" s="131"/>
      <c r="I141" s="138"/>
      <c r="J141" s="131"/>
      <c r="K141" s="131"/>
      <c r="L141" s="138"/>
    </row>
    <row r="142" spans="1:12" ht="30" customHeight="1">
      <c r="A142" s="96">
        <v>4641</v>
      </c>
      <c r="B142" s="139" t="s">
        <v>492</v>
      </c>
      <c r="C142" s="140" t="s">
        <v>493</v>
      </c>
      <c r="D142" s="141">
        <f>SUM(E142:F142)</f>
        <v>0</v>
      </c>
      <c r="E142" s="131">
        <v>0</v>
      </c>
      <c r="F142" s="138" t="s">
        <v>16</v>
      </c>
      <c r="G142" s="141">
        <f>SUM(H142:I142)</f>
        <v>0</v>
      </c>
      <c r="H142" s="131">
        <v>0</v>
      </c>
      <c r="I142" s="138" t="s">
        <v>131</v>
      </c>
      <c r="J142" s="141">
        <f>SUM(K142:L142)</f>
        <v>0</v>
      </c>
      <c r="K142" s="131">
        <v>0</v>
      </c>
      <c r="L142" s="138" t="s">
        <v>131</v>
      </c>
    </row>
    <row r="143" spans="1:12" ht="46.5" customHeight="1">
      <c r="A143" s="96">
        <v>4700</v>
      </c>
      <c r="B143" s="142" t="s">
        <v>494</v>
      </c>
      <c r="C143" s="136" t="s">
        <v>338</v>
      </c>
      <c r="D143" s="131">
        <f>SUM(D145,D149,D155,D158,D162,D165,D168)</f>
        <v>262410.00020000001</v>
      </c>
      <c r="E143" s="131">
        <f t="shared" ref="E143:L143" si="18">SUM(E145,E149,E155,E158,E162,E165,E168)</f>
        <v>262410.00020000001</v>
      </c>
      <c r="F143" s="131">
        <f>SUM(F145,F149,F155,F158,F162,F165,F168)</f>
        <v>0</v>
      </c>
      <c r="G143" s="131">
        <f t="shared" si="18"/>
        <v>270981.10019999999</v>
      </c>
      <c r="H143" s="131">
        <f t="shared" si="18"/>
        <v>270981.10019999999</v>
      </c>
      <c r="I143" s="131">
        <f t="shared" si="18"/>
        <v>0</v>
      </c>
      <c r="J143" s="131">
        <f t="shared" si="18"/>
        <v>131593.603</v>
      </c>
      <c r="K143" s="131">
        <f t="shared" si="18"/>
        <v>131593.603</v>
      </c>
      <c r="L143" s="131">
        <f t="shared" si="18"/>
        <v>0</v>
      </c>
    </row>
    <row r="144" spans="1:12">
      <c r="A144" s="96"/>
      <c r="B144" s="132" t="s">
        <v>336</v>
      </c>
      <c r="C144" s="130"/>
      <c r="D144" s="131"/>
      <c r="E144" s="131"/>
      <c r="F144" s="131"/>
      <c r="G144" s="131"/>
      <c r="H144" s="131"/>
      <c r="I144" s="131"/>
      <c r="J144" s="131"/>
      <c r="K144" s="131"/>
      <c r="L144" s="131"/>
    </row>
    <row r="145" spans="1:12" ht="47.25" customHeight="1">
      <c r="A145" s="96">
        <v>4710</v>
      </c>
      <c r="B145" s="142" t="s">
        <v>495</v>
      </c>
      <c r="C145" s="136" t="s">
        <v>338</v>
      </c>
      <c r="D145" s="131">
        <f>SUM(D147:D148)</f>
        <v>18070.000100000001</v>
      </c>
      <c r="E145" s="131">
        <f>SUM(E147:E148)</f>
        <v>18070.000100000001</v>
      </c>
      <c r="F145" s="138" t="s">
        <v>131</v>
      </c>
      <c r="G145" s="131">
        <f>SUM(G147:G148)</f>
        <v>30270.000100000001</v>
      </c>
      <c r="H145" s="131">
        <f>SUM(H147:H148)</f>
        <v>30270.000100000001</v>
      </c>
      <c r="I145" s="138" t="s">
        <v>131</v>
      </c>
      <c r="J145" s="131">
        <f>SUM(J147:J148)</f>
        <v>18830</v>
      </c>
      <c r="K145" s="131">
        <f>SUM(K147:K148)</f>
        <v>18830</v>
      </c>
      <c r="L145" s="138" t="s">
        <v>131</v>
      </c>
    </row>
    <row r="146" spans="1:12">
      <c r="A146" s="96"/>
      <c r="B146" s="132" t="s">
        <v>138</v>
      </c>
      <c r="C146" s="136"/>
      <c r="D146" s="131"/>
      <c r="E146" s="131"/>
      <c r="F146" s="138"/>
      <c r="G146" s="131"/>
      <c r="H146" s="131"/>
      <c r="I146" s="138" t="s">
        <v>131</v>
      </c>
      <c r="J146" s="131"/>
      <c r="K146" s="131"/>
      <c r="L146" s="138" t="s">
        <v>131</v>
      </c>
    </row>
    <row r="147" spans="1:12" ht="63" customHeight="1">
      <c r="A147" s="96">
        <v>4711</v>
      </c>
      <c r="B147" s="139" t="s">
        <v>496</v>
      </c>
      <c r="C147" s="140" t="s">
        <v>497</v>
      </c>
      <c r="D147" s="141">
        <f>SUM(E147:F147)</f>
        <v>0</v>
      </c>
      <c r="E147" s="131">
        <v>0</v>
      </c>
      <c r="F147" s="138" t="s">
        <v>131</v>
      </c>
      <c r="G147" s="141">
        <f>SUM(H147:I147)</f>
        <v>0</v>
      </c>
      <c r="H147" s="131">
        <v>0</v>
      </c>
      <c r="I147" s="138" t="s">
        <v>131</v>
      </c>
      <c r="J147" s="141">
        <f>SUM(K147:L147)</f>
        <v>0</v>
      </c>
      <c r="K147" s="131">
        <v>0</v>
      </c>
      <c r="L147" s="138" t="s">
        <v>131</v>
      </c>
    </row>
    <row r="148" spans="1:12" ht="39" customHeight="1">
      <c r="A148" s="96">
        <v>4712</v>
      </c>
      <c r="B148" s="139" t="s">
        <v>498</v>
      </c>
      <c r="C148" s="140" t="s">
        <v>499</v>
      </c>
      <c r="D148" s="141">
        <f>SUM(E148:F148)</f>
        <v>18070.000100000001</v>
      </c>
      <c r="E148" s="131">
        <v>18070.000100000001</v>
      </c>
      <c r="F148" s="138" t="s">
        <v>131</v>
      </c>
      <c r="G148" s="141">
        <f>SUM(H148:I148)</f>
        <v>30270.000100000001</v>
      </c>
      <c r="H148" s="131">
        <v>30270.000100000001</v>
      </c>
      <c r="I148" s="138" t="s">
        <v>131</v>
      </c>
      <c r="J148" s="141">
        <f>SUM(K148:L148)</f>
        <v>18830</v>
      </c>
      <c r="K148" s="131">
        <v>18830</v>
      </c>
      <c r="L148" s="138" t="s">
        <v>131</v>
      </c>
    </row>
    <row r="149" spans="1:12" ht="60" customHeight="1">
      <c r="A149" s="96">
        <v>4720</v>
      </c>
      <c r="B149" s="142" t="s">
        <v>500</v>
      </c>
      <c r="C149" s="136" t="s">
        <v>338</v>
      </c>
      <c r="D149" s="131">
        <f>SUM(D151:D154)</f>
        <v>4650</v>
      </c>
      <c r="E149" s="131">
        <f>SUM(E151:E154)</f>
        <v>4650</v>
      </c>
      <c r="F149" s="138" t="s">
        <v>131</v>
      </c>
      <c r="G149" s="131">
        <f>SUM(G151:G154)</f>
        <v>4900</v>
      </c>
      <c r="H149" s="131">
        <f>SUM(H151:H154)</f>
        <v>4900</v>
      </c>
      <c r="I149" s="138" t="s">
        <v>131</v>
      </c>
      <c r="J149" s="131">
        <f>SUM(J151:J154)</f>
        <v>1273.9179999999999</v>
      </c>
      <c r="K149" s="131">
        <f>SUM(K151:K154)</f>
        <v>1273.9179999999999</v>
      </c>
      <c r="L149" s="138" t="s">
        <v>131</v>
      </c>
    </row>
    <row r="150" spans="1:12">
      <c r="A150" s="96"/>
      <c r="B150" s="132" t="s">
        <v>138</v>
      </c>
      <c r="C150" s="136"/>
      <c r="D150" s="131"/>
      <c r="E150" s="131"/>
      <c r="F150" s="138"/>
      <c r="G150" s="131"/>
      <c r="H150" s="131"/>
      <c r="I150" s="138"/>
      <c r="J150" s="131"/>
      <c r="K150" s="131"/>
      <c r="L150" s="138"/>
    </row>
    <row r="151" spans="1:12" ht="34.5" customHeight="1">
      <c r="A151" s="96">
        <v>4721</v>
      </c>
      <c r="B151" s="139" t="s">
        <v>501</v>
      </c>
      <c r="C151" s="140" t="s">
        <v>502</v>
      </c>
      <c r="D151" s="141">
        <f>SUM(E151:F151)</f>
        <v>0</v>
      </c>
      <c r="E151" s="131">
        <v>0</v>
      </c>
      <c r="F151" s="138" t="s">
        <v>131</v>
      </c>
      <c r="G151" s="141">
        <f>SUM(H151:I151)</f>
        <v>0</v>
      </c>
      <c r="H151" s="131">
        <v>0</v>
      </c>
      <c r="I151" s="138" t="s">
        <v>131</v>
      </c>
      <c r="J151" s="141">
        <f>SUM(K151:L151)</f>
        <v>0</v>
      </c>
      <c r="K151" s="131">
        <v>0</v>
      </c>
      <c r="L151" s="138" t="s">
        <v>131</v>
      </c>
    </row>
    <row r="152" spans="1:12">
      <c r="A152" s="96">
        <v>4722</v>
      </c>
      <c r="B152" s="139" t="s">
        <v>503</v>
      </c>
      <c r="C152" s="145">
        <v>4822</v>
      </c>
      <c r="D152" s="141">
        <f>SUM(E152:F152)</f>
        <v>0</v>
      </c>
      <c r="E152" s="131">
        <v>0</v>
      </c>
      <c r="F152" s="138" t="s">
        <v>131</v>
      </c>
      <c r="G152" s="141">
        <f>SUM(H152:I152)</f>
        <v>0</v>
      </c>
      <c r="H152" s="131">
        <v>0</v>
      </c>
      <c r="I152" s="138" t="s">
        <v>131</v>
      </c>
      <c r="J152" s="141">
        <f>SUM(K152:L152)</f>
        <v>0</v>
      </c>
      <c r="K152" s="131">
        <v>0</v>
      </c>
      <c r="L152" s="138" t="s">
        <v>131</v>
      </c>
    </row>
    <row r="153" spans="1:12" ht="27.75" customHeight="1">
      <c r="A153" s="96">
        <v>4723</v>
      </c>
      <c r="B153" s="139" t="s">
        <v>504</v>
      </c>
      <c r="C153" s="140" t="s">
        <v>505</v>
      </c>
      <c r="D153" s="141">
        <f>SUM(E153:F153)</f>
        <v>4650</v>
      </c>
      <c r="E153" s="131">
        <v>4650</v>
      </c>
      <c r="F153" s="138" t="s">
        <v>131</v>
      </c>
      <c r="G153" s="141">
        <f>SUM(H153:I153)</f>
        <v>4900</v>
      </c>
      <c r="H153" s="131">
        <v>4900</v>
      </c>
      <c r="I153" s="138" t="s">
        <v>131</v>
      </c>
      <c r="J153" s="141">
        <f>SUM(K153:L153)</f>
        <v>1273.9179999999999</v>
      </c>
      <c r="K153" s="131">
        <v>1273.9179999999999</v>
      </c>
      <c r="L153" s="138" t="s">
        <v>131</v>
      </c>
    </row>
    <row r="154" spans="1:12" ht="44.25" customHeight="1">
      <c r="A154" s="96">
        <v>4724</v>
      </c>
      <c r="B154" s="139" t="s">
        <v>506</v>
      </c>
      <c r="C154" s="140" t="s">
        <v>507</v>
      </c>
      <c r="D154" s="141">
        <f>SUM(E154:F154)</f>
        <v>0</v>
      </c>
      <c r="E154" s="131">
        <v>0</v>
      </c>
      <c r="F154" s="138" t="s">
        <v>131</v>
      </c>
      <c r="G154" s="141">
        <f>SUM(H154:I154)</f>
        <v>0</v>
      </c>
      <c r="H154" s="131">
        <v>0</v>
      </c>
      <c r="I154" s="138" t="s">
        <v>131</v>
      </c>
      <c r="J154" s="141">
        <f>SUM(K154:L154)</f>
        <v>0</v>
      </c>
      <c r="K154" s="131">
        <v>0</v>
      </c>
      <c r="L154" s="138" t="s">
        <v>131</v>
      </c>
    </row>
    <row r="155" spans="1:12" ht="27.75" customHeight="1">
      <c r="A155" s="96">
        <v>4730</v>
      </c>
      <c r="B155" s="142" t="s">
        <v>508</v>
      </c>
      <c r="C155" s="136" t="s">
        <v>338</v>
      </c>
      <c r="D155" s="131">
        <f>SUM(D157)</f>
        <v>0</v>
      </c>
      <c r="E155" s="131">
        <f>SUM(E157)</f>
        <v>0</v>
      </c>
      <c r="F155" s="138" t="s">
        <v>131</v>
      </c>
      <c r="G155" s="131">
        <f>SUM(G157)</f>
        <v>0</v>
      </c>
      <c r="H155" s="131">
        <f>SUM(H157)</f>
        <v>0</v>
      </c>
      <c r="I155" s="138" t="s">
        <v>131</v>
      </c>
      <c r="J155" s="131">
        <f>SUM(J157)</f>
        <v>0</v>
      </c>
      <c r="K155" s="131">
        <f>SUM(K157)</f>
        <v>0</v>
      </c>
      <c r="L155" s="138" t="s">
        <v>131</v>
      </c>
    </row>
    <row r="156" spans="1:12">
      <c r="A156" s="96"/>
      <c r="B156" s="132" t="s">
        <v>138</v>
      </c>
      <c r="C156" s="136"/>
      <c r="D156" s="131"/>
      <c r="E156" s="131"/>
      <c r="F156" s="138"/>
      <c r="G156" s="131"/>
      <c r="H156" s="131"/>
      <c r="I156" s="138"/>
      <c r="J156" s="131"/>
      <c r="K156" s="131"/>
      <c r="L156" s="138"/>
    </row>
    <row r="157" spans="1:12" ht="42" customHeight="1">
      <c r="A157" s="96">
        <v>4731</v>
      </c>
      <c r="B157" s="148" t="s">
        <v>509</v>
      </c>
      <c r="C157" s="140" t="s">
        <v>510</v>
      </c>
      <c r="D157" s="141">
        <f>SUM(E157:F157)</f>
        <v>0</v>
      </c>
      <c r="E157" s="131">
        <v>0</v>
      </c>
      <c r="F157" s="138" t="s">
        <v>131</v>
      </c>
      <c r="G157" s="141">
        <f>SUM(H157:I157)</f>
        <v>0</v>
      </c>
      <c r="H157" s="131">
        <v>0</v>
      </c>
      <c r="I157" s="138" t="s">
        <v>131</v>
      </c>
      <c r="J157" s="141">
        <f>SUM(K157:L157)</f>
        <v>0</v>
      </c>
      <c r="K157" s="131">
        <v>0</v>
      </c>
      <c r="L157" s="138" t="s">
        <v>131</v>
      </c>
    </row>
    <row r="158" spans="1:12" ht="52.5" customHeight="1">
      <c r="A158" s="96">
        <v>4740</v>
      </c>
      <c r="B158" s="156" t="s">
        <v>511</v>
      </c>
      <c r="C158" s="136" t="s">
        <v>338</v>
      </c>
      <c r="D158" s="131">
        <f>SUM(D160:D161)</f>
        <v>0</v>
      </c>
      <c r="E158" s="131">
        <f>SUM(E160:E161)</f>
        <v>0</v>
      </c>
      <c r="F158" s="138" t="s">
        <v>131</v>
      </c>
      <c r="G158" s="131">
        <f>SUM(G160:G161)</f>
        <v>0</v>
      </c>
      <c r="H158" s="131">
        <f>SUM(H160:H161)</f>
        <v>0</v>
      </c>
      <c r="I158" s="138" t="s">
        <v>131</v>
      </c>
      <c r="J158" s="131">
        <f>SUM(J160:J161)</f>
        <v>0</v>
      </c>
      <c r="K158" s="131">
        <f>SUM(K160:K161)</f>
        <v>0</v>
      </c>
      <c r="L158" s="138" t="s">
        <v>131</v>
      </c>
    </row>
    <row r="159" spans="1:12">
      <c r="A159" s="96"/>
      <c r="B159" s="132" t="s">
        <v>138</v>
      </c>
      <c r="C159" s="136"/>
      <c r="D159" s="131"/>
      <c r="E159" s="131"/>
      <c r="F159" s="138"/>
      <c r="G159" s="131"/>
      <c r="H159" s="131"/>
      <c r="I159" s="138"/>
      <c r="J159" s="131"/>
      <c r="K159" s="131"/>
      <c r="L159" s="138"/>
    </row>
    <row r="160" spans="1:12" ht="39" customHeight="1">
      <c r="A160" s="96">
        <v>4741</v>
      </c>
      <c r="B160" s="139" t="s">
        <v>512</v>
      </c>
      <c r="C160" s="140" t="s">
        <v>513</v>
      </c>
      <c r="D160" s="141">
        <f>SUM(E160:F160)</f>
        <v>0</v>
      </c>
      <c r="E160" s="131">
        <v>0</v>
      </c>
      <c r="F160" s="138" t="s">
        <v>131</v>
      </c>
      <c r="G160" s="141">
        <f>SUM(H160:I160)</f>
        <v>0</v>
      </c>
      <c r="H160" s="131">
        <v>0</v>
      </c>
      <c r="I160" s="138" t="s">
        <v>131</v>
      </c>
      <c r="J160" s="141">
        <f>SUM(K160:L160)</f>
        <v>0</v>
      </c>
      <c r="K160" s="131">
        <v>0</v>
      </c>
      <c r="L160" s="138" t="s">
        <v>131</v>
      </c>
    </row>
    <row r="161" spans="1:12" ht="38.25" customHeight="1">
      <c r="A161" s="96">
        <v>4742</v>
      </c>
      <c r="B161" s="139" t="s">
        <v>514</v>
      </c>
      <c r="C161" s="140" t="s">
        <v>515</v>
      </c>
      <c r="D161" s="141">
        <f>SUM(E161:F161)</f>
        <v>0</v>
      </c>
      <c r="E161" s="131">
        <v>0</v>
      </c>
      <c r="F161" s="138" t="s">
        <v>131</v>
      </c>
      <c r="G161" s="141">
        <f>SUM(H161:I161)</f>
        <v>0</v>
      </c>
      <c r="H161" s="131">
        <v>0</v>
      </c>
      <c r="I161" s="138" t="s">
        <v>131</v>
      </c>
      <c r="J161" s="141">
        <f>SUM(K161:L161)</f>
        <v>0</v>
      </c>
      <c r="K161" s="131">
        <v>0</v>
      </c>
      <c r="L161" s="138" t="s">
        <v>131</v>
      </c>
    </row>
    <row r="162" spans="1:12" ht="48.75" customHeight="1">
      <c r="A162" s="96">
        <v>4750</v>
      </c>
      <c r="B162" s="142" t="s">
        <v>516</v>
      </c>
      <c r="C162" s="136" t="s">
        <v>338</v>
      </c>
      <c r="D162" s="131">
        <f>SUM(D164)</f>
        <v>0</v>
      </c>
      <c r="E162" s="131">
        <f>SUM(E164)</f>
        <v>0</v>
      </c>
      <c r="F162" s="138" t="s">
        <v>131</v>
      </c>
      <c r="G162" s="131">
        <f>SUM(G164)</f>
        <v>0</v>
      </c>
      <c r="H162" s="131">
        <f>SUM(H164)</f>
        <v>0</v>
      </c>
      <c r="I162" s="138" t="s">
        <v>131</v>
      </c>
      <c r="J162" s="131">
        <f>SUM(J164)</f>
        <v>0</v>
      </c>
      <c r="K162" s="131">
        <f>SUM(K164)</f>
        <v>0</v>
      </c>
      <c r="L162" s="138" t="s">
        <v>131</v>
      </c>
    </row>
    <row r="163" spans="1:12">
      <c r="A163" s="96"/>
      <c r="B163" s="132" t="s">
        <v>138</v>
      </c>
      <c r="C163" s="136"/>
      <c r="D163" s="131"/>
      <c r="E163" s="131"/>
      <c r="F163" s="138"/>
      <c r="G163" s="131"/>
      <c r="H163" s="131"/>
      <c r="I163" s="138"/>
      <c r="J163" s="131"/>
      <c r="K163" s="131"/>
      <c r="L163" s="138"/>
    </row>
    <row r="164" spans="1:12" ht="49.5" customHeight="1">
      <c r="A164" s="96">
        <v>4751</v>
      </c>
      <c r="B164" s="139" t="s">
        <v>517</v>
      </c>
      <c r="C164" s="140" t="s">
        <v>518</v>
      </c>
      <c r="D164" s="141">
        <f>SUM(E164:F164)</f>
        <v>0</v>
      </c>
      <c r="E164" s="131">
        <v>0</v>
      </c>
      <c r="F164" s="138" t="s">
        <v>131</v>
      </c>
      <c r="G164" s="141">
        <f>SUM(H164:I164)</f>
        <v>0</v>
      </c>
      <c r="H164" s="131">
        <v>0</v>
      </c>
      <c r="I164" s="138" t="s">
        <v>131</v>
      </c>
      <c r="J164" s="141">
        <f>SUM(K164:L164)</f>
        <v>0</v>
      </c>
      <c r="K164" s="131">
        <v>0</v>
      </c>
      <c r="L164" s="138" t="s">
        <v>131</v>
      </c>
    </row>
    <row r="165" spans="1:12" ht="33.75" customHeight="1">
      <c r="A165" s="96">
        <v>4760</v>
      </c>
      <c r="B165" s="156" t="s">
        <v>519</v>
      </c>
      <c r="C165" s="136" t="s">
        <v>338</v>
      </c>
      <c r="D165" s="131">
        <f>SUM(D167)</f>
        <v>24590.000100000001</v>
      </c>
      <c r="E165" s="131">
        <f>SUM(E167)</f>
        <v>24590.000100000001</v>
      </c>
      <c r="F165" s="138" t="s">
        <v>131</v>
      </c>
      <c r="G165" s="131">
        <f>SUM(G167)</f>
        <v>20711.1001</v>
      </c>
      <c r="H165" s="131">
        <f>SUM(H167)</f>
        <v>20711.1001</v>
      </c>
      <c r="I165" s="138" t="s">
        <v>131</v>
      </c>
      <c r="J165" s="131">
        <f>SUM(J167)</f>
        <v>3939.6849999999999</v>
      </c>
      <c r="K165" s="131">
        <f>SUM(K167)</f>
        <v>3939.6849999999999</v>
      </c>
      <c r="L165" s="138" t="s">
        <v>131</v>
      </c>
    </row>
    <row r="166" spans="1:12">
      <c r="A166" s="96"/>
      <c r="B166" s="132" t="s">
        <v>138</v>
      </c>
      <c r="C166" s="136"/>
      <c r="D166" s="131"/>
      <c r="E166" s="131"/>
      <c r="F166" s="138"/>
      <c r="G166" s="131"/>
      <c r="H166" s="131"/>
      <c r="I166" s="138"/>
      <c r="J166" s="131"/>
      <c r="K166" s="131"/>
      <c r="L166" s="138"/>
    </row>
    <row r="167" spans="1:12">
      <c r="A167" s="96">
        <v>4761</v>
      </c>
      <c r="B167" s="139" t="s">
        <v>520</v>
      </c>
      <c r="C167" s="140" t="s">
        <v>521</v>
      </c>
      <c r="D167" s="141">
        <f>SUM(E167:F167)</f>
        <v>24590.000100000001</v>
      </c>
      <c r="E167" s="131">
        <v>24590.000100000001</v>
      </c>
      <c r="F167" s="138" t="s">
        <v>131</v>
      </c>
      <c r="G167" s="141">
        <f>SUM(H167:I167)</f>
        <v>20711.1001</v>
      </c>
      <c r="H167" s="131">
        <v>20711.1001</v>
      </c>
      <c r="I167" s="138" t="s">
        <v>131</v>
      </c>
      <c r="J167" s="141">
        <f>SUM(K167:L167)</f>
        <v>3939.6849999999999</v>
      </c>
      <c r="K167" s="131">
        <v>3939.6849999999999</v>
      </c>
      <c r="L167" s="138" t="s">
        <v>131</v>
      </c>
    </row>
    <row r="168" spans="1:12" ht="35.25" customHeight="1">
      <c r="A168" s="96">
        <v>4770</v>
      </c>
      <c r="B168" s="142" t="s">
        <v>522</v>
      </c>
      <c r="C168" s="136" t="s">
        <v>338</v>
      </c>
      <c r="D168" s="131">
        <f>SUM(D170)</f>
        <v>215100</v>
      </c>
      <c r="E168" s="131">
        <f t="shared" ref="E168:L168" si="19">SUM(E170)</f>
        <v>215100</v>
      </c>
      <c r="F168" s="131">
        <f t="shared" si="19"/>
        <v>0</v>
      </c>
      <c r="G168" s="131">
        <f t="shared" si="19"/>
        <v>215100</v>
      </c>
      <c r="H168" s="131">
        <f t="shared" si="19"/>
        <v>215100</v>
      </c>
      <c r="I168" s="131">
        <f t="shared" si="19"/>
        <v>0</v>
      </c>
      <c r="J168" s="131">
        <f t="shared" si="19"/>
        <v>107550</v>
      </c>
      <c r="K168" s="131">
        <f t="shared" si="19"/>
        <v>107550</v>
      </c>
      <c r="L168" s="131">
        <f t="shared" si="19"/>
        <v>0</v>
      </c>
    </row>
    <row r="169" spans="1:12">
      <c r="A169" s="96"/>
      <c r="B169" s="132" t="s">
        <v>138</v>
      </c>
      <c r="C169" s="136"/>
      <c r="D169" s="131"/>
      <c r="E169" s="131"/>
      <c r="F169" s="138"/>
      <c r="G169" s="131"/>
      <c r="H169" s="131"/>
      <c r="I169" s="138"/>
      <c r="J169" s="131"/>
      <c r="K169" s="131"/>
      <c r="L169" s="138"/>
    </row>
    <row r="170" spans="1:12" ht="42.75" customHeight="1">
      <c r="A170" s="96">
        <v>4771</v>
      </c>
      <c r="B170" s="139" t="s">
        <v>523</v>
      </c>
      <c r="C170" s="140" t="s">
        <v>524</v>
      </c>
      <c r="D170" s="141">
        <f>SUM(E170:F170)-[1]Ekamutner!F96</f>
        <v>215100</v>
      </c>
      <c r="E170" s="131">
        <v>215100</v>
      </c>
      <c r="F170" s="138">
        <v>0</v>
      </c>
      <c r="G170" s="141">
        <f>SUM(H170:I170)-[1]Ekamutner!I96</f>
        <v>215100</v>
      </c>
      <c r="H170" s="131">
        <v>215100</v>
      </c>
      <c r="I170" s="138">
        <v>0</v>
      </c>
      <c r="J170" s="141">
        <f>SUM(K170:L170)-[1]Ekamutner!L96</f>
        <v>107550</v>
      </c>
      <c r="K170" s="131">
        <v>107550</v>
      </c>
      <c r="L170" s="138">
        <v>0</v>
      </c>
    </row>
    <row r="171" spans="1:12" ht="41.25" customHeight="1">
      <c r="A171" s="96">
        <v>4772</v>
      </c>
      <c r="B171" s="148" t="s">
        <v>525</v>
      </c>
      <c r="C171" s="136" t="s">
        <v>338</v>
      </c>
      <c r="D171" s="141">
        <f>SUM(E171:F171)</f>
        <v>215100</v>
      </c>
      <c r="E171" s="131">
        <v>215100</v>
      </c>
      <c r="F171" s="138" t="s">
        <v>16</v>
      </c>
      <c r="G171" s="141">
        <f>SUM(H171:I171)</f>
        <v>215100</v>
      </c>
      <c r="H171" s="131">
        <v>215100</v>
      </c>
      <c r="I171" s="138" t="s">
        <v>16</v>
      </c>
      <c r="J171" s="141">
        <f>SUM(K171:L171)</f>
        <v>107550</v>
      </c>
      <c r="K171" s="131">
        <v>107550</v>
      </c>
      <c r="L171" s="138" t="s">
        <v>16</v>
      </c>
    </row>
    <row r="172" spans="1:12" ht="63.75" customHeight="1">
      <c r="A172" s="96">
        <v>5000</v>
      </c>
      <c r="B172" s="157" t="s">
        <v>526</v>
      </c>
      <c r="C172" s="136" t="s">
        <v>338</v>
      </c>
      <c r="D172" s="131">
        <f>SUM(D174,D192,D198,D201)</f>
        <v>415100.00050000002</v>
      </c>
      <c r="E172" s="138" t="s">
        <v>131</v>
      </c>
      <c r="F172" s="131">
        <f>SUM(F174,F192,F198,F201)</f>
        <v>415100.00050000002</v>
      </c>
      <c r="G172" s="131">
        <f>SUM(G174,G192,G198,G201)</f>
        <v>483326.1605</v>
      </c>
      <c r="H172" s="138" t="s">
        <v>131</v>
      </c>
      <c r="I172" s="131">
        <f>SUM(I174,I192,I198,I201)</f>
        <v>483326.1605</v>
      </c>
      <c r="J172" s="131">
        <f>SUM(J174,J192,J198,J201)</f>
        <v>187396.84100000001</v>
      </c>
      <c r="K172" s="138" t="s">
        <v>131</v>
      </c>
      <c r="L172" s="131">
        <f>SUM(L174,L192,L198,L201)</f>
        <v>187396.84100000001</v>
      </c>
    </row>
    <row r="173" spans="1:12">
      <c r="A173" s="96"/>
      <c r="B173" s="132" t="s">
        <v>336</v>
      </c>
      <c r="C173" s="130"/>
      <c r="D173" s="131"/>
      <c r="E173" s="131"/>
      <c r="F173" s="131"/>
      <c r="G173" s="131"/>
      <c r="H173" s="131"/>
      <c r="I173" s="131"/>
      <c r="J173" s="131"/>
      <c r="K173" s="131"/>
      <c r="L173" s="131"/>
    </row>
    <row r="174" spans="1:12" ht="42" customHeight="1">
      <c r="A174" s="96">
        <v>5100</v>
      </c>
      <c r="B174" s="139" t="s">
        <v>527</v>
      </c>
      <c r="C174" s="136" t="s">
        <v>338</v>
      </c>
      <c r="D174" s="131">
        <f>SUM(D176,D181,D186)</f>
        <v>415100.00050000002</v>
      </c>
      <c r="E174" s="138" t="s">
        <v>131</v>
      </c>
      <c r="F174" s="131">
        <f>SUM(F176,F181,F186)</f>
        <v>415100.00050000002</v>
      </c>
      <c r="G174" s="131">
        <f>SUM(G176,G181,G186)</f>
        <v>483326.1605</v>
      </c>
      <c r="H174" s="138" t="s">
        <v>131</v>
      </c>
      <c r="I174" s="131">
        <f>SUM(I176,I181,I186)</f>
        <v>483326.1605</v>
      </c>
      <c r="J174" s="131">
        <f>SUM(J176,J181,J186)</f>
        <v>187396.84100000001</v>
      </c>
      <c r="K174" s="138" t="s">
        <v>131</v>
      </c>
      <c r="L174" s="131">
        <f>SUM(L176,L181,L186)</f>
        <v>187396.84100000001</v>
      </c>
    </row>
    <row r="175" spans="1:12">
      <c r="A175" s="96"/>
      <c r="B175" s="132" t="s">
        <v>336</v>
      </c>
      <c r="C175" s="130"/>
      <c r="D175" s="131"/>
      <c r="E175" s="131"/>
      <c r="F175" s="131"/>
      <c r="G175" s="131"/>
      <c r="H175" s="131"/>
      <c r="I175" s="131"/>
      <c r="J175" s="131"/>
      <c r="K175" s="131"/>
      <c r="L175" s="131"/>
    </row>
    <row r="176" spans="1:12" ht="39" customHeight="1">
      <c r="A176" s="96">
        <v>5110</v>
      </c>
      <c r="B176" s="142" t="s">
        <v>528</v>
      </c>
      <c r="C176" s="136" t="s">
        <v>338</v>
      </c>
      <c r="D176" s="131">
        <f>SUM(D178:D180)</f>
        <v>233850.00030000001</v>
      </c>
      <c r="E176" s="131" t="s">
        <v>16</v>
      </c>
      <c r="F176" s="131">
        <f t="shared" ref="F176:L176" si="20">SUM(F178:F180)</f>
        <v>233850.00030000001</v>
      </c>
      <c r="G176" s="131">
        <f t="shared" si="20"/>
        <v>321276.16029999999</v>
      </c>
      <c r="H176" s="131" t="s">
        <v>16</v>
      </c>
      <c r="I176" s="131">
        <f t="shared" si="20"/>
        <v>321276.16029999999</v>
      </c>
      <c r="J176" s="131">
        <f t="shared" si="20"/>
        <v>140256.88800000001</v>
      </c>
      <c r="K176" s="131" t="s">
        <v>16</v>
      </c>
      <c r="L176" s="131">
        <f t="shared" si="20"/>
        <v>140256.88800000001</v>
      </c>
    </row>
    <row r="177" spans="1:12">
      <c r="A177" s="96"/>
      <c r="B177" s="132" t="s">
        <v>138</v>
      </c>
      <c r="C177" s="136"/>
      <c r="D177" s="131"/>
      <c r="E177" s="131"/>
      <c r="F177" s="138"/>
      <c r="G177" s="131"/>
      <c r="H177" s="131"/>
      <c r="I177" s="138"/>
      <c r="J177" s="131"/>
      <c r="K177" s="131"/>
      <c r="L177" s="138"/>
    </row>
    <row r="178" spans="1:12" ht="26.25" customHeight="1">
      <c r="A178" s="96">
        <v>5111</v>
      </c>
      <c r="B178" s="139" t="s">
        <v>529</v>
      </c>
      <c r="C178" s="158" t="s">
        <v>530</v>
      </c>
      <c r="D178" s="141">
        <f>SUM(E178:F178)</f>
        <v>1E-4</v>
      </c>
      <c r="E178" s="138" t="s">
        <v>131</v>
      </c>
      <c r="F178" s="131">
        <v>1E-4</v>
      </c>
      <c r="G178" s="141">
        <f>SUM(H178:I178)</f>
        <v>10000.000099999999</v>
      </c>
      <c r="H178" s="138" t="s">
        <v>131</v>
      </c>
      <c r="I178" s="131">
        <v>10000.000099999999</v>
      </c>
      <c r="J178" s="141">
        <f>SUM(K178:L178)</f>
        <v>0</v>
      </c>
      <c r="K178" s="138" t="s">
        <v>131</v>
      </c>
      <c r="L178" s="131">
        <v>0</v>
      </c>
    </row>
    <row r="179" spans="1:12" ht="27" customHeight="1">
      <c r="A179" s="96">
        <v>5112</v>
      </c>
      <c r="B179" s="139" t="s">
        <v>531</v>
      </c>
      <c r="C179" s="158" t="s">
        <v>532</v>
      </c>
      <c r="D179" s="141">
        <f>SUM(E179:F179)</f>
        <v>156850</v>
      </c>
      <c r="E179" s="138" t="s">
        <v>131</v>
      </c>
      <c r="F179" s="131">
        <v>156850</v>
      </c>
      <c r="G179" s="141">
        <f>SUM(H179:I179)</f>
        <v>31850</v>
      </c>
      <c r="H179" s="138" t="s">
        <v>131</v>
      </c>
      <c r="I179" s="131">
        <v>31850</v>
      </c>
      <c r="J179" s="141">
        <f>SUM(K179:L179)</f>
        <v>4540</v>
      </c>
      <c r="K179" s="138" t="s">
        <v>131</v>
      </c>
      <c r="L179" s="131">
        <v>4540</v>
      </c>
    </row>
    <row r="180" spans="1:12" ht="24" customHeight="1">
      <c r="A180" s="96">
        <v>5113</v>
      </c>
      <c r="B180" s="139" t="s">
        <v>533</v>
      </c>
      <c r="C180" s="158" t="s">
        <v>534</v>
      </c>
      <c r="D180" s="141">
        <f>SUM(E180:F180)</f>
        <v>77000.000199999995</v>
      </c>
      <c r="E180" s="138" t="s">
        <v>131</v>
      </c>
      <c r="F180" s="131">
        <v>77000.000199999995</v>
      </c>
      <c r="G180" s="141">
        <f>SUM(H180:I180)</f>
        <v>279426.16019999998</v>
      </c>
      <c r="H180" s="138" t="s">
        <v>131</v>
      </c>
      <c r="I180" s="131">
        <v>279426.16019999998</v>
      </c>
      <c r="J180" s="141">
        <f>SUM(K180:L180)</f>
        <v>135716.88800000001</v>
      </c>
      <c r="K180" s="138" t="s">
        <v>131</v>
      </c>
      <c r="L180" s="131">
        <v>135716.88800000001</v>
      </c>
    </row>
    <row r="181" spans="1:12" ht="48" customHeight="1">
      <c r="A181" s="96">
        <v>5120</v>
      </c>
      <c r="B181" s="142" t="s">
        <v>535</v>
      </c>
      <c r="C181" s="136" t="s">
        <v>338</v>
      </c>
      <c r="D181" s="131">
        <f>SUM(D183:D185)</f>
        <v>155750.00020000001</v>
      </c>
      <c r="E181" s="131" t="s">
        <v>16</v>
      </c>
      <c r="F181" s="131">
        <f t="shared" ref="F181:L181" si="21">SUM(F183:F185)</f>
        <v>155750.00020000001</v>
      </c>
      <c r="G181" s="131">
        <f t="shared" si="21"/>
        <v>134750.00020000001</v>
      </c>
      <c r="H181" s="131" t="s">
        <v>16</v>
      </c>
      <c r="I181" s="131">
        <f t="shared" si="21"/>
        <v>134750.00020000001</v>
      </c>
      <c r="J181" s="131">
        <f t="shared" si="21"/>
        <v>38951.952999999994</v>
      </c>
      <c r="K181" s="131" t="s">
        <v>16</v>
      </c>
      <c r="L181" s="131">
        <f t="shared" si="21"/>
        <v>38951.952999999994</v>
      </c>
    </row>
    <row r="182" spans="1:12">
      <c r="A182" s="96"/>
      <c r="B182" s="159" t="s">
        <v>138</v>
      </c>
      <c r="C182" s="136"/>
      <c r="D182" s="131"/>
      <c r="E182" s="131"/>
      <c r="F182" s="138"/>
      <c r="G182" s="131"/>
      <c r="H182" s="131"/>
      <c r="I182" s="138"/>
      <c r="J182" s="131"/>
      <c r="K182" s="131"/>
      <c r="L182" s="138"/>
    </row>
    <row r="183" spans="1:12" ht="23.25" customHeight="1">
      <c r="A183" s="96">
        <v>5121</v>
      </c>
      <c r="B183" s="139" t="s">
        <v>536</v>
      </c>
      <c r="C183" s="158" t="s">
        <v>537</v>
      </c>
      <c r="D183" s="141">
        <f>SUM(E183:F183)</f>
        <v>42400</v>
      </c>
      <c r="E183" s="138" t="s">
        <v>131</v>
      </c>
      <c r="F183" s="131">
        <v>42400</v>
      </c>
      <c r="G183" s="141">
        <f>SUM(H183:I183)</f>
        <v>42400</v>
      </c>
      <c r="H183" s="138" t="s">
        <v>131</v>
      </c>
      <c r="I183" s="131">
        <v>42400</v>
      </c>
      <c r="J183" s="141">
        <f>SUM(K183:L183)</f>
        <v>18637.044999999998</v>
      </c>
      <c r="K183" s="138" t="s">
        <v>131</v>
      </c>
      <c r="L183" s="131">
        <v>18637.044999999998</v>
      </c>
    </row>
    <row r="184" spans="1:12" ht="24" customHeight="1">
      <c r="A184" s="96">
        <v>5122</v>
      </c>
      <c r="B184" s="139" t="s">
        <v>538</v>
      </c>
      <c r="C184" s="158" t="s">
        <v>539</v>
      </c>
      <c r="D184" s="141">
        <f>SUM(E184:F184)</f>
        <v>45000</v>
      </c>
      <c r="E184" s="138" t="s">
        <v>131</v>
      </c>
      <c r="F184" s="131">
        <v>45000</v>
      </c>
      <c r="G184" s="141">
        <f>SUM(H184:I184)</f>
        <v>50400</v>
      </c>
      <c r="H184" s="138" t="s">
        <v>131</v>
      </c>
      <c r="I184" s="131">
        <v>50400</v>
      </c>
      <c r="J184" s="141">
        <f>SUM(K184:L184)</f>
        <v>16464.907999999999</v>
      </c>
      <c r="K184" s="138" t="s">
        <v>131</v>
      </c>
      <c r="L184" s="131">
        <v>16464.907999999999</v>
      </c>
    </row>
    <row r="185" spans="1:12" ht="22.5" customHeight="1">
      <c r="A185" s="96">
        <v>5123</v>
      </c>
      <c r="B185" s="139" t="s">
        <v>540</v>
      </c>
      <c r="C185" s="158" t="s">
        <v>541</v>
      </c>
      <c r="D185" s="141">
        <f>SUM(E185:F185)</f>
        <v>68350.000199999995</v>
      </c>
      <c r="E185" s="138" t="s">
        <v>131</v>
      </c>
      <c r="F185" s="131">
        <v>68350.000199999995</v>
      </c>
      <c r="G185" s="141">
        <f>SUM(H185:I185)</f>
        <v>41950.000200000002</v>
      </c>
      <c r="H185" s="138" t="s">
        <v>131</v>
      </c>
      <c r="I185" s="131">
        <v>41950.000200000002</v>
      </c>
      <c r="J185" s="141">
        <f>SUM(K185:L185)</f>
        <v>3850</v>
      </c>
      <c r="K185" s="138" t="s">
        <v>131</v>
      </c>
      <c r="L185" s="131">
        <v>3850</v>
      </c>
    </row>
    <row r="186" spans="1:12" ht="46.5" customHeight="1">
      <c r="A186" s="96">
        <v>5130</v>
      </c>
      <c r="B186" s="142" t="s">
        <v>542</v>
      </c>
      <c r="C186" s="136" t="s">
        <v>338</v>
      </c>
      <c r="D186" s="131">
        <f>SUM(D188:D191)</f>
        <v>25500</v>
      </c>
      <c r="E186" s="131" t="s">
        <v>16</v>
      </c>
      <c r="F186" s="131">
        <f t="shared" ref="F186:L186" si="22">SUM(F188:F191)</f>
        <v>25500</v>
      </c>
      <c r="G186" s="131">
        <f t="shared" si="22"/>
        <v>27300</v>
      </c>
      <c r="H186" s="131" t="s">
        <v>16</v>
      </c>
      <c r="I186" s="131">
        <f t="shared" si="22"/>
        <v>27300</v>
      </c>
      <c r="J186" s="131">
        <f t="shared" si="22"/>
        <v>8188</v>
      </c>
      <c r="K186" s="131" t="s">
        <v>16</v>
      </c>
      <c r="L186" s="131">
        <f t="shared" si="22"/>
        <v>8188</v>
      </c>
    </row>
    <row r="187" spans="1:12">
      <c r="A187" s="96"/>
      <c r="B187" s="132" t="s">
        <v>138</v>
      </c>
      <c r="C187" s="136"/>
      <c r="D187" s="131"/>
      <c r="E187" s="131"/>
      <c r="F187" s="138"/>
      <c r="G187" s="131"/>
      <c r="H187" s="131"/>
      <c r="I187" s="138"/>
      <c r="J187" s="131"/>
      <c r="K187" s="131"/>
      <c r="L187" s="138"/>
    </row>
    <row r="188" spans="1:12" ht="21.75" customHeight="1">
      <c r="A188" s="96">
        <v>5131</v>
      </c>
      <c r="B188" s="139" t="s">
        <v>543</v>
      </c>
      <c r="C188" s="158" t="s">
        <v>544</v>
      </c>
      <c r="D188" s="141">
        <f>SUM(E188:F188)</f>
        <v>20000</v>
      </c>
      <c r="E188" s="138" t="s">
        <v>131</v>
      </c>
      <c r="F188" s="131">
        <v>20000</v>
      </c>
      <c r="G188" s="141">
        <f>SUM(H188:I188)</f>
        <v>20000</v>
      </c>
      <c r="H188" s="138" t="s">
        <v>131</v>
      </c>
      <c r="I188" s="131">
        <v>20000</v>
      </c>
      <c r="J188" s="141">
        <f>SUM(K188:L188)</f>
        <v>5851</v>
      </c>
      <c r="K188" s="138" t="s">
        <v>131</v>
      </c>
      <c r="L188" s="131">
        <v>5851</v>
      </c>
    </row>
    <row r="189" spans="1:12" ht="25.5" customHeight="1">
      <c r="A189" s="96">
        <v>5132</v>
      </c>
      <c r="B189" s="139" t="s">
        <v>545</v>
      </c>
      <c r="C189" s="158" t="s">
        <v>546</v>
      </c>
      <c r="D189" s="141">
        <f>SUM(E189:F189)</f>
        <v>0</v>
      </c>
      <c r="E189" s="138" t="s">
        <v>131</v>
      </c>
      <c r="F189" s="131">
        <v>0</v>
      </c>
      <c r="G189" s="141">
        <f>SUM(H189:I189)</f>
        <v>0</v>
      </c>
      <c r="H189" s="138" t="s">
        <v>131</v>
      </c>
      <c r="I189" s="131">
        <v>0</v>
      </c>
      <c r="J189" s="141">
        <f>SUM(K189:L189)</f>
        <v>0</v>
      </c>
      <c r="K189" s="138" t="s">
        <v>131</v>
      </c>
      <c r="L189" s="131">
        <v>0</v>
      </c>
    </row>
    <row r="190" spans="1:12" ht="24.75" customHeight="1">
      <c r="A190" s="96">
        <v>5133</v>
      </c>
      <c r="B190" s="139" t="s">
        <v>547</v>
      </c>
      <c r="C190" s="158" t="s">
        <v>548</v>
      </c>
      <c r="D190" s="141">
        <f>SUM(E190:F190)</f>
        <v>0</v>
      </c>
      <c r="E190" s="138" t="s">
        <v>16</v>
      </c>
      <c r="F190" s="131">
        <v>0</v>
      </c>
      <c r="G190" s="141">
        <f>SUM(H190:I190)</f>
        <v>0</v>
      </c>
      <c r="H190" s="138" t="s">
        <v>16</v>
      </c>
      <c r="I190" s="131">
        <v>0</v>
      </c>
      <c r="J190" s="141">
        <f>SUM(K190:L190)</f>
        <v>0</v>
      </c>
      <c r="K190" s="138" t="s">
        <v>16</v>
      </c>
      <c r="L190" s="131">
        <v>0</v>
      </c>
    </row>
    <row r="191" spans="1:12" ht="20.25" customHeight="1">
      <c r="A191" s="96">
        <v>5134</v>
      </c>
      <c r="B191" s="139" t="s">
        <v>549</v>
      </c>
      <c r="C191" s="158" t="s">
        <v>550</v>
      </c>
      <c r="D191" s="141">
        <f>SUM(E191:F191)</f>
        <v>5500</v>
      </c>
      <c r="E191" s="138" t="s">
        <v>16</v>
      </c>
      <c r="F191" s="131">
        <v>5500</v>
      </c>
      <c r="G191" s="141">
        <f>SUM(H191:I191)</f>
        <v>7300</v>
      </c>
      <c r="H191" s="138" t="s">
        <v>16</v>
      </c>
      <c r="I191" s="131">
        <v>7300</v>
      </c>
      <c r="J191" s="141">
        <f>SUM(K191:L191)</f>
        <v>2337</v>
      </c>
      <c r="K191" s="138" t="s">
        <v>16</v>
      </c>
      <c r="L191" s="131">
        <v>2337</v>
      </c>
    </row>
    <row r="192" spans="1:12" ht="35.25" customHeight="1">
      <c r="A192" s="96">
        <v>5200</v>
      </c>
      <c r="B192" s="142" t="s">
        <v>551</v>
      </c>
      <c r="C192" s="136" t="s">
        <v>338</v>
      </c>
      <c r="D192" s="131">
        <f>SUM(D194:D197)</f>
        <v>0</v>
      </c>
      <c r="E192" s="138" t="s">
        <v>131</v>
      </c>
      <c r="F192" s="131">
        <f>SUM(F194:F197)</f>
        <v>0</v>
      </c>
      <c r="G192" s="131">
        <f>SUM(G194:G197)</f>
        <v>0</v>
      </c>
      <c r="H192" s="138" t="s">
        <v>131</v>
      </c>
      <c r="I192" s="131">
        <f>SUM(I194:I197)</f>
        <v>0</v>
      </c>
      <c r="J192" s="131">
        <f>SUM(J194:J197)</f>
        <v>0</v>
      </c>
      <c r="K192" s="138" t="s">
        <v>131</v>
      </c>
      <c r="L192" s="131">
        <f>SUM(L194:L197)</f>
        <v>0</v>
      </c>
    </row>
    <row r="193" spans="1:12">
      <c r="A193" s="96"/>
      <c r="B193" s="132" t="s">
        <v>336</v>
      </c>
      <c r="C193" s="130"/>
      <c r="D193" s="131"/>
      <c r="E193" s="131"/>
      <c r="F193" s="131"/>
      <c r="G193" s="131"/>
      <c r="H193" s="131"/>
      <c r="I193" s="131"/>
      <c r="J193" s="131"/>
      <c r="K193" s="131"/>
      <c r="L193" s="131"/>
    </row>
    <row r="194" spans="1:12" ht="24" customHeight="1">
      <c r="A194" s="96">
        <v>5211</v>
      </c>
      <c r="B194" s="139" t="s">
        <v>552</v>
      </c>
      <c r="C194" s="158" t="s">
        <v>553</v>
      </c>
      <c r="D194" s="141">
        <f>SUM(E194:F194)</f>
        <v>0</v>
      </c>
      <c r="E194" s="138" t="s">
        <v>131</v>
      </c>
      <c r="F194" s="131">
        <v>0</v>
      </c>
      <c r="G194" s="141">
        <f>SUM(H194:I194)</f>
        <v>0</v>
      </c>
      <c r="H194" s="138" t="s">
        <v>131</v>
      </c>
      <c r="I194" s="131">
        <v>0</v>
      </c>
      <c r="J194" s="141">
        <f>SUM(K194:L194)</f>
        <v>0</v>
      </c>
      <c r="K194" s="138" t="s">
        <v>131</v>
      </c>
      <c r="L194" s="131">
        <v>0</v>
      </c>
    </row>
    <row r="195" spans="1:12" ht="23.25" customHeight="1">
      <c r="A195" s="96">
        <v>5221</v>
      </c>
      <c r="B195" s="139" t="s">
        <v>554</v>
      </c>
      <c r="C195" s="158" t="s">
        <v>555</v>
      </c>
      <c r="D195" s="141">
        <f>SUM(E195:F195)</f>
        <v>0</v>
      </c>
      <c r="E195" s="138" t="s">
        <v>131</v>
      </c>
      <c r="F195" s="131">
        <v>0</v>
      </c>
      <c r="G195" s="141">
        <f>SUM(H195:I195)</f>
        <v>0</v>
      </c>
      <c r="H195" s="138" t="s">
        <v>131</v>
      </c>
      <c r="I195" s="131">
        <v>0</v>
      </c>
      <c r="J195" s="141">
        <f>SUM(K195:L195)</f>
        <v>0</v>
      </c>
      <c r="K195" s="138" t="s">
        <v>131</v>
      </c>
      <c r="L195" s="131">
        <v>0</v>
      </c>
    </row>
    <row r="196" spans="1:12" ht="25.5" customHeight="1">
      <c r="A196" s="96">
        <v>5231</v>
      </c>
      <c r="B196" s="139" t="s">
        <v>556</v>
      </c>
      <c r="C196" s="158" t="s">
        <v>557</v>
      </c>
      <c r="D196" s="141">
        <f>SUM(E196:F196)</f>
        <v>0</v>
      </c>
      <c r="E196" s="138" t="s">
        <v>131</v>
      </c>
      <c r="F196" s="131">
        <v>0</v>
      </c>
      <c r="G196" s="141">
        <f>SUM(H196:I196)</f>
        <v>0</v>
      </c>
      <c r="H196" s="138" t="s">
        <v>131</v>
      </c>
      <c r="I196" s="131">
        <v>0</v>
      </c>
      <c r="J196" s="141">
        <f>SUM(K196:L196)</f>
        <v>0</v>
      </c>
      <c r="K196" s="138" t="s">
        <v>131</v>
      </c>
      <c r="L196" s="131">
        <v>0</v>
      </c>
    </row>
    <row r="197" spans="1:12" ht="30" customHeight="1">
      <c r="A197" s="96">
        <v>5241</v>
      </c>
      <c r="B197" s="139" t="s">
        <v>558</v>
      </c>
      <c r="C197" s="158" t="s">
        <v>559</v>
      </c>
      <c r="D197" s="141">
        <f>SUM(E197:F197)</f>
        <v>0</v>
      </c>
      <c r="E197" s="138" t="s">
        <v>131</v>
      </c>
      <c r="F197" s="131">
        <v>0</v>
      </c>
      <c r="G197" s="141">
        <f>SUM(H197:I197)</f>
        <v>0</v>
      </c>
      <c r="H197" s="138" t="s">
        <v>131</v>
      </c>
      <c r="I197" s="131">
        <v>0</v>
      </c>
      <c r="J197" s="141">
        <f>SUM(K197:L197)</f>
        <v>0</v>
      </c>
      <c r="K197" s="138" t="s">
        <v>131</v>
      </c>
      <c r="L197" s="131">
        <v>0</v>
      </c>
    </row>
    <row r="198" spans="1:12" ht="48" customHeight="1">
      <c r="A198" s="96">
        <v>5300</v>
      </c>
      <c r="B198" s="142" t="s">
        <v>560</v>
      </c>
      <c r="C198" s="136" t="s">
        <v>338</v>
      </c>
      <c r="D198" s="131">
        <f>SUM(D200)</f>
        <v>0</v>
      </c>
      <c r="E198" s="138" t="s">
        <v>131</v>
      </c>
      <c r="F198" s="131">
        <f>SUM(F200)</f>
        <v>0</v>
      </c>
      <c r="G198" s="131">
        <f>SUM(G200)</f>
        <v>0</v>
      </c>
      <c r="H198" s="138" t="s">
        <v>131</v>
      </c>
      <c r="I198" s="131">
        <f>SUM(I200)</f>
        <v>0</v>
      </c>
      <c r="J198" s="131">
        <f>SUM(J200)</f>
        <v>0</v>
      </c>
      <c r="K198" s="138" t="s">
        <v>131</v>
      </c>
      <c r="L198" s="131">
        <f>SUM(L200)</f>
        <v>0</v>
      </c>
    </row>
    <row r="199" spans="1:12">
      <c r="A199" s="96"/>
      <c r="B199" s="132" t="s">
        <v>336</v>
      </c>
      <c r="C199" s="130"/>
      <c r="D199" s="131"/>
      <c r="E199" s="131"/>
      <c r="F199" s="131"/>
      <c r="G199" s="131"/>
      <c r="H199" s="131"/>
      <c r="I199" s="131"/>
      <c r="J199" s="131"/>
      <c r="K199" s="131"/>
      <c r="L199" s="131"/>
    </row>
    <row r="200" spans="1:12" ht="17.25" customHeight="1">
      <c r="A200" s="96">
        <v>5311</v>
      </c>
      <c r="B200" s="139" t="s">
        <v>561</v>
      </c>
      <c r="C200" s="158" t="s">
        <v>562</v>
      </c>
      <c r="D200" s="141">
        <f>SUM(E200:F200)</f>
        <v>0</v>
      </c>
      <c r="E200" s="138" t="s">
        <v>131</v>
      </c>
      <c r="F200" s="131">
        <v>0</v>
      </c>
      <c r="G200" s="141">
        <f>SUM(H200:I200)</f>
        <v>0</v>
      </c>
      <c r="H200" s="138" t="s">
        <v>131</v>
      </c>
      <c r="I200" s="131">
        <v>0</v>
      </c>
      <c r="J200" s="141">
        <f>SUM(K200:L200)</f>
        <v>0</v>
      </c>
      <c r="K200" s="138" t="s">
        <v>131</v>
      </c>
      <c r="L200" s="131">
        <v>0</v>
      </c>
    </row>
    <row r="201" spans="1:12" ht="43.5" customHeight="1">
      <c r="A201" s="96">
        <v>5400</v>
      </c>
      <c r="B201" s="142" t="s">
        <v>563</v>
      </c>
      <c r="C201" s="136" t="s">
        <v>338</v>
      </c>
      <c r="D201" s="131">
        <f>SUM(D203:D206)</f>
        <v>0</v>
      </c>
      <c r="E201" s="138" t="s">
        <v>131</v>
      </c>
      <c r="F201" s="131">
        <f>SUM(F203:F206)</f>
        <v>0</v>
      </c>
      <c r="G201" s="131">
        <f>SUM(G203:G206)</f>
        <v>0</v>
      </c>
      <c r="H201" s="138" t="s">
        <v>131</v>
      </c>
      <c r="I201" s="131">
        <f>SUM(I203:I206)</f>
        <v>0</v>
      </c>
      <c r="J201" s="131">
        <f>SUM(J203:J206)</f>
        <v>0</v>
      </c>
      <c r="K201" s="138" t="s">
        <v>131</v>
      </c>
      <c r="L201" s="131">
        <f>SUM(L203:L206)</f>
        <v>0</v>
      </c>
    </row>
    <row r="202" spans="1:12">
      <c r="A202" s="96"/>
      <c r="B202" s="132" t="s">
        <v>336</v>
      </c>
      <c r="C202" s="130"/>
      <c r="D202" s="131"/>
      <c r="E202" s="131"/>
      <c r="F202" s="131"/>
      <c r="G202" s="131"/>
      <c r="H202" s="131"/>
      <c r="I202" s="131"/>
      <c r="J202" s="131"/>
      <c r="K202" s="131"/>
      <c r="L202" s="131"/>
    </row>
    <row r="203" spans="1:12" ht="18.75" customHeight="1">
      <c r="A203" s="96">
        <v>5411</v>
      </c>
      <c r="B203" s="139" t="s">
        <v>564</v>
      </c>
      <c r="C203" s="158" t="s">
        <v>565</v>
      </c>
      <c r="D203" s="141">
        <f>SUM(E203:F203)</f>
        <v>0</v>
      </c>
      <c r="E203" s="138" t="s">
        <v>131</v>
      </c>
      <c r="F203" s="131">
        <v>0</v>
      </c>
      <c r="G203" s="141">
        <f>SUM(H203:I203)</f>
        <v>0</v>
      </c>
      <c r="H203" s="138" t="s">
        <v>131</v>
      </c>
      <c r="I203" s="131">
        <v>0</v>
      </c>
      <c r="J203" s="141">
        <f>SUM(K203:L203)</f>
        <v>0</v>
      </c>
      <c r="K203" s="138" t="s">
        <v>131</v>
      </c>
      <c r="L203" s="131">
        <v>0</v>
      </c>
    </row>
    <row r="204" spans="1:12" ht="21.75" customHeight="1">
      <c r="A204" s="96">
        <v>5421</v>
      </c>
      <c r="B204" s="139" t="s">
        <v>566</v>
      </c>
      <c r="C204" s="158" t="s">
        <v>567</v>
      </c>
      <c r="D204" s="141">
        <f>SUM(E204:F204)</f>
        <v>0</v>
      </c>
      <c r="E204" s="138" t="s">
        <v>131</v>
      </c>
      <c r="F204" s="131">
        <v>0</v>
      </c>
      <c r="G204" s="141">
        <f>SUM(H204:I204)</f>
        <v>0</v>
      </c>
      <c r="H204" s="138" t="s">
        <v>131</v>
      </c>
      <c r="I204" s="131">
        <v>0</v>
      </c>
      <c r="J204" s="141">
        <f>SUM(K204:L204)</f>
        <v>0</v>
      </c>
      <c r="K204" s="138" t="s">
        <v>131</v>
      </c>
      <c r="L204" s="131">
        <v>0</v>
      </c>
    </row>
    <row r="205" spans="1:12" ht="27" customHeight="1">
      <c r="A205" s="96">
        <v>5431</v>
      </c>
      <c r="B205" s="139" t="s">
        <v>568</v>
      </c>
      <c r="C205" s="158" t="s">
        <v>569</v>
      </c>
      <c r="D205" s="141">
        <f>SUM(E205:F205)</f>
        <v>0</v>
      </c>
      <c r="E205" s="138" t="s">
        <v>131</v>
      </c>
      <c r="F205" s="131">
        <v>0</v>
      </c>
      <c r="G205" s="141">
        <f>SUM(H205:I205)</f>
        <v>0</v>
      </c>
      <c r="H205" s="138" t="s">
        <v>131</v>
      </c>
      <c r="I205" s="131">
        <v>0</v>
      </c>
      <c r="J205" s="141">
        <f>SUM(K205:L205)</f>
        <v>0</v>
      </c>
      <c r="K205" s="138" t="s">
        <v>131</v>
      </c>
      <c r="L205" s="131">
        <v>0</v>
      </c>
    </row>
    <row r="206" spans="1:12" ht="25.5" customHeight="1">
      <c r="A206" s="96">
        <v>5441</v>
      </c>
      <c r="B206" s="160" t="s">
        <v>570</v>
      </c>
      <c r="C206" s="158" t="s">
        <v>571</v>
      </c>
      <c r="D206" s="141">
        <f>SUM(E206:F206)</f>
        <v>0</v>
      </c>
      <c r="E206" s="138" t="s">
        <v>131</v>
      </c>
      <c r="F206" s="131">
        <v>0</v>
      </c>
      <c r="G206" s="141">
        <f>SUM(H206:I206)</f>
        <v>0</v>
      </c>
      <c r="H206" s="138" t="s">
        <v>131</v>
      </c>
      <c r="I206" s="131">
        <v>0</v>
      </c>
      <c r="J206" s="141">
        <f>SUM(K206:L206)</f>
        <v>0</v>
      </c>
      <c r="K206" s="138" t="s">
        <v>131</v>
      </c>
      <c r="L206" s="131">
        <v>0</v>
      </c>
    </row>
    <row r="207" spans="1:12" ht="59.25" customHeight="1">
      <c r="A207" s="161" t="s">
        <v>572</v>
      </c>
      <c r="B207" s="162" t="s">
        <v>573</v>
      </c>
      <c r="C207" s="161" t="s">
        <v>338</v>
      </c>
      <c r="D207" s="141">
        <f>SUM(D209,D214,D222,D225)</f>
        <v>-200000</v>
      </c>
      <c r="E207" s="141" t="s">
        <v>574</v>
      </c>
      <c r="F207" s="141">
        <f>SUM(F209,F214,F222,F225)</f>
        <v>-200000</v>
      </c>
      <c r="G207" s="141">
        <f>SUM(G209,G214,G222,G225)</f>
        <v>-200000</v>
      </c>
      <c r="H207" s="141" t="s">
        <v>574</v>
      </c>
      <c r="I207" s="141">
        <f>SUM(I209,I214,I222,I225)</f>
        <v>-200000</v>
      </c>
      <c r="J207" s="141">
        <f>SUM(J209,J214,J222,J225)</f>
        <v>-28170.397000000001</v>
      </c>
      <c r="K207" s="141" t="s">
        <v>574</v>
      </c>
      <c r="L207" s="141">
        <f>SUM(L209,L214,L222,L225)</f>
        <v>-28170.397000000001</v>
      </c>
    </row>
    <row r="208" spans="1:12">
      <c r="A208" s="161"/>
      <c r="B208" s="163" t="s">
        <v>9</v>
      </c>
      <c r="C208" s="161"/>
      <c r="D208" s="141"/>
      <c r="E208" s="141"/>
      <c r="F208" s="141"/>
      <c r="G208" s="141"/>
      <c r="H208" s="141"/>
      <c r="I208" s="141"/>
      <c r="J208" s="141"/>
      <c r="K208" s="141"/>
      <c r="L208" s="141"/>
    </row>
    <row r="209" spans="1:12" ht="30" customHeight="1">
      <c r="A209" s="164" t="s">
        <v>575</v>
      </c>
      <c r="B209" s="165" t="s">
        <v>576</v>
      </c>
      <c r="C209" s="166" t="s">
        <v>338</v>
      </c>
      <c r="D209" s="141">
        <f>SUM(D211:D213)</f>
        <v>-50160</v>
      </c>
      <c r="E209" s="141" t="s">
        <v>574</v>
      </c>
      <c r="F209" s="141">
        <f>SUM(F211:F213)</f>
        <v>-50160</v>
      </c>
      <c r="G209" s="141">
        <f>SUM(G211:G213)</f>
        <v>-50160</v>
      </c>
      <c r="H209" s="141" t="s">
        <v>574</v>
      </c>
      <c r="I209" s="141">
        <f>SUM(I211:I213)</f>
        <v>-50160</v>
      </c>
      <c r="J209" s="141">
        <f>SUM(J211:J213)</f>
        <v>-1612.846</v>
      </c>
      <c r="K209" s="141" t="s">
        <v>574</v>
      </c>
      <c r="L209" s="141">
        <f>SUM(L211:L213)</f>
        <v>-1612.846</v>
      </c>
    </row>
    <row r="210" spans="1:12">
      <c r="A210" s="164"/>
      <c r="B210" s="163" t="s">
        <v>9</v>
      </c>
      <c r="C210" s="166"/>
      <c r="D210" s="141"/>
      <c r="E210" s="141"/>
      <c r="F210" s="141"/>
      <c r="G210" s="141"/>
      <c r="H210" s="141"/>
      <c r="I210" s="141"/>
      <c r="J210" s="141"/>
      <c r="K210" s="141"/>
      <c r="L210" s="141"/>
    </row>
    <row r="211" spans="1:12" ht="28.5" customHeight="1">
      <c r="A211" s="164" t="s">
        <v>577</v>
      </c>
      <c r="B211" s="167" t="s">
        <v>578</v>
      </c>
      <c r="C211" s="164" t="s">
        <v>579</v>
      </c>
      <c r="D211" s="141">
        <f>SUM(E211:F211)</f>
        <v>0</v>
      </c>
      <c r="E211" s="141" t="s">
        <v>16</v>
      </c>
      <c r="F211" s="141">
        <v>0</v>
      </c>
      <c r="G211" s="141">
        <f>SUM(H211:I211)</f>
        <v>0</v>
      </c>
      <c r="H211" s="141" t="s">
        <v>16</v>
      </c>
      <c r="I211" s="141">
        <v>0</v>
      </c>
      <c r="J211" s="141">
        <f>SUM(K211:L211)</f>
        <v>0</v>
      </c>
      <c r="K211" s="141" t="s">
        <v>16</v>
      </c>
      <c r="L211" s="141">
        <v>0</v>
      </c>
    </row>
    <row r="212" spans="1:12" ht="30.75" customHeight="1">
      <c r="A212" s="164" t="s">
        <v>580</v>
      </c>
      <c r="B212" s="167" t="s">
        <v>581</v>
      </c>
      <c r="C212" s="164" t="s">
        <v>582</v>
      </c>
      <c r="D212" s="141">
        <f>SUM(E212:F212)</f>
        <v>0</v>
      </c>
      <c r="E212" s="141" t="s">
        <v>16</v>
      </c>
      <c r="F212" s="168">
        <v>0</v>
      </c>
      <c r="G212" s="141">
        <f>SUM(H212:I212)</f>
        <v>0</v>
      </c>
      <c r="H212" s="141" t="s">
        <v>16</v>
      </c>
      <c r="I212" s="168">
        <v>0</v>
      </c>
      <c r="J212" s="141">
        <f>SUM(K212:L212)</f>
        <v>0</v>
      </c>
      <c r="K212" s="141" t="s">
        <v>16</v>
      </c>
      <c r="L212" s="168">
        <v>0</v>
      </c>
    </row>
    <row r="213" spans="1:12" ht="27.75" customHeight="1">
      <c r="A213" s="169" t="s">
        <v>583</v>
      </c>
      <c r="B213" s="167" t="s">
        <v>584</v>
      </c>
      <c r="C213" s="164" t="s">
        <v>585</v>
      </c>
      <c r="D213" s="141">
        <f>SUM(E213:F213)</f>
        <v>-50160</v>
      </c>
      <c r="E213" s="141" t="s">
        <v>574</v>
      </c>
      <c r="F213" s="141">
        <v>-50160</v>
      </c>
      <c r="G213" s="141">
        <f>SUM(H213:I213)</f>
        <v>-50160</v>
      </c>
      <c r="H213" s="141" t="s">
        <v>574</v>
      </c>
      <c r="I213" s="141">
        <v>-50160</v>
      </c>
      <c r="J213" s="141">
        <f>SUM(K213:L213)</f>
        <v>-1612.846</v>
      </c>
      <c r="K213" s="141" t="s">
        <v>574</v>
      </c>
      <c r="L213" s="141">
        <v>-1612.846</v>
      </c>
    </row>
    <row r="214" spans="1:12" ht="46.5" customHeight="1">
      <c r="A214" s="169" t="s">
        <v>586</v>
      </c>
      <c r="B214" s="165" t="s">
        <v>587</v>
      </c>
      <c r="C214" s="166" t="s">
        <v>338</v>
      </c>
      <c r="D214" s="141">
        <f>SUM(D216:D217)</f>
        <v>0</v>
      </c>
      <c r="E214" s="141" t="s">
        <v>574</v>
      </c>
      <c r="F214" s="141">
        <f>SUM(F216:F217)</f>
        <v>0</v>
      </c>
      <c r="G214" s="141">
        <f>SUM(G216:G217)</f>
        <v>0</v>
      </c>
      <c r="H214" s="141" t="s">
        <v>574</v>
      </c>
      <c r="I214" s="141">
        <f>SUM(I216:I217)</f>
        <v>0</v>
      </c>
      <c r="J214" s="141">
        <f>SUM(J216:J217)</f>
        <v>0</v>
      </c>
      <c r="K214" s="141" t="s">
        <v>574</v>
      </c>
      <c r="L214" s="141">
        <f>SUM(L216:L217)</f>
        <v>0</v>
      </c>
    </row>
    <row r="215" spans="1:12">
      <c r="A215" s="169"/>
      <c r="B215" s="163" t="s">
        <v>9</v>
      </c>
      <c r="C215" s="166"/>
      <c r="D215" s="141"/>
      <c r="E215" s="141"/>
      <c r="F215" s="141"/>
      <c r="G215" s="141"/>
      <c r="H215" s="141"/>
      <c r="I215" s="141"/>
      <c r="J215" s="141"/>
      <c r="K215" s="141"/>
      <c r="L215" s="141"/>
    </row>
    <row r="216" spans="1:12" ht="45" customHeight="1">
      <c r="A216" s="169" t="s">
        <v>588</v>
      </c>
      <c r="B216" s="167" t="s">
        <v>589</v>
      </c>
      <c r="C216" s="166" t="s">
        <v>590</v>
      </c>
      <c r="D216" s="141">
        <f>SUM(E216:F216)</f>
        <v>0</v>
      </c>
      <c r="E216" s="141" t="s">
        <v>574</v>
      </c>
      <c r="F216" s="141">
        <v>0</v>
      </c>
      <c r="G216" s="141">
        <f>SUM(H216:I216)</f>
        <v>0</v>
      </c>
      <c r="H216" s="141" t="s">
        <v>574</v>
      </c>
      <c r="I216" s="141">
        <v>0</v>
      </c>
      <c r="J216" s="141">
        <f>SUM(K216:L216)</f>
        <v>0</v>
      </c>
      <c r="K216" s="141" t="s">
        <v>574</v>
      </c>
      <c r="L216" s="141">
        <v>0</v>
      </c>
    </row>
    <row r="217" spans="1:12" ht="40.5" customHeight="1">
      <c r="A217" s="169" t="s">
        <v>591</v>
      </c>
      <c r="B217" s="167" t="s">
        <v>592</v>
      </c>
      <c r="C217" s="166" t="s">
        <v>338</v>
      </c>
      <c r="D217" s="141">
        <f>SUM(D219:D221)</f>
        <v>0</v>
      </c>
      <c r="E217" s="141" t="s">
        <v>574</v>
      </c>
      <c r="F217" s="141">
        <f>SUM(F219:F221)</f>
        <v>0</v>
      </c>
      <c r="G217" s="141">
        <f>SUM(G219:G221)</f>
        <v>0</v>
      </c>
      <c r="H217" s="141" t="s">
        <v>574</v>
      </c>
      <c r="I217" s="141">
        <f>SUM(I219:I221)</f>
        <v>0</v>
      </c>
      <c r="J217" s="141">
        <f>SUM(J219:J221)</f>
        <v>0</v>
      </c>
      <c r="K217" s="141" t="s">
        <v>574</v>
      </c>
      <c r="L217" s="141">
        <f>SUM(L219:L221)</f>
        <v>0</v>
      </c>
    </row>
    <row r="218" spans="1:12">
      <c r="A218" s="169"/>
      <c r="B218" s="163" t="s">
        <v>138</v>
      </c>
      <c r="C218" s="166"/>
      <c r="D218" s="141"/>
      <c r="E218" s="141"/>
      <c r="F218" s="141"/>
      <c r="G218" s="141"/>
      <c r="H218" s="141"/>
      <c r="I218" s="141"/>
      <c r="J218" s="141"/>
      <c r="K218" s="141"/>
      <c r="L218" s="141"/>
    </row>
    <row r="219" spans="1:12" ht="26.25" customHeight="1">
      <c r="A219" s="169" t="s">
        <v>593</v>
      </c>
      <c r="B219" s="163" t="s">
        <v>594</v>
      </c>
      <c r="C219" s="164" t="s">
        <v>595</v>
      </c>
      <c r="D219" s="141">
        <f>SUM(E219:F219)</f>
        <v>0</v>
      </c>
      <c r="E219" s="141" t="s">
        <v>16</v>
      </c>
      <c r="F219" s="141">
        <v>0</v>
      </c>
      <c r="G219" s="141">
        <f>SUM(H219:I219)</f>
        <v>0</v>
      </c>
      <c r="H219" s="141" t="s">
        <v>16</v>
      </c>
      <c r="I219" s="141">
        <v>0</v>
      </c>
      <c r="J219" s="141">
        <f>SUM(K219:L219)</f>
        <v>0</v>
      </c>
      <c r="K219" s="141" t="s">
        <v>16</v>
      </c>
      <c r="L219" s="141">
        <v>0</v>
      </c>
    </row>
    <row r="220" spans="1:12" ht="36.75" customHeight="1">
      <c r="A220" s="170" t="s">
        <v>596</v>
      </c>
      <c r="B220" s="163" t="s">
        <v>597</v>
      </c>
      <c r="C220" s="166" t="s">
        <v>598</v>
      </c>
      <c r="D220" s="141">
        <f>SUM(E220:F220)</f>
        <v>0</v>
      </c>
      <c r="E220" s="141" t="s">
        <v>574</v>
      </c>
      <c r="F220" s="141">
        <v>0</v>
      </c>
      <c r="G220" s="141">
        <f>SUM(H220:I220)</f>
        <v>0</v>
      </c>
      <c r="H220" s="141" t="s">
        <v>574</v>
      </c>
      <c r="I220" s="141">
        <v>0</v>
      </c>
      <c r="J220" s="141">
        <f>SUM(K220:L220)</f>
        <v>0</v>
      </c>
      <c r="K220" s="141" t="s">
        <v>574</v>
      </c>
      <c r="L220" s="141">
        <v>0</v>
      </c>
    </row>
    <row r="221" spans="1:12" ht="39.75" customHeight="1">
      <c r="A221" s="169" t="s">
        <v>599</v>
      </c>
      <c r="B221" s="171" t="s">
        <v>600</v>
      </c>
      <c r="C221" s="166" t="s">
        <v>601</v>
      </c>
      <c r="D221" s="141">
        <f>SUM(E221:F221)</f>
        <v>0</v>
      </c>
      <c r="E221" s="141" t="s">
        <v>574</v>
      </c>
      <c r="F221" s="141">
        <v>0</v>
      </c>
      <c r="G221" s="141">
        <f>SUM(H221:I221)</f>
        <v>0</v>
      </c>
      <c r="H221" s="141" t="s">
        <v>574</v>
      </c>
      <c r="I221" s="141">
        <v>0</v>
      </c>
      <c r="J221" s="141">
        <f>SUM(K221:L221)</f>
        <v>0</v>
      </c>
      <c r="K221" s="141" t="s">
        <v>574</v>
      </c>
      <c r="L221" s="141">
        <v>0</v>
      </c>
    </row>
    <row r="222" spans="1:12" ht="53.25" customHeight="1">
      <c r="A222" s="169" t="s">
        <v>602</v>
      </c>
      <c r="B222" s="165" t="s">
        <v>603</v>
      </c>
      <c r="C222" s="166" t="s">
        <v>338</v>
      </c>
      <c r="D222" s="141">
        <f>SUM(D224)</f>
        <v>0</v>
      </c>
      <c r="E222" s="141" t="s">
        <v>574</v>
      </c>
      <c r="F222" s="141">
        <f>SUM(F224)</f>
        <v>0</v>
      </c>
      <c r="G222" s="141">
        <f>SUM(G224)</f>
        <v>0</v>
      </c>
      <c r="H222" s="141" t="s">
        <v>574</v>
      </c>
      <c r="I222" s="141">
        <f>SUM(I224)</f>
        <v>0</v>
      </c>
      <c r="J222" s="141">
        <f>SUM(J224)</f>
        <v>0</v>
      </c>
      <c r="K222" s="141" t="s">
        <v>574</v>
      </c>
      <c r="L222" s="141">
        <f>SUM(L224)</f>
        <v>0</v>
      </c>
    </row>
    <row r="223" spans="1:12">
      <c r="A223" s="169"/>
      <c r="B223" s="163" t="s">
        <v>9</v>
      </c>
      <c r="C223" s="166"/>
      <c r="D223" s="141"/>
      <c r="E223" s="141"/>
      <c r="F223" s="141"/>
      <c r="G223" s="141"/>
      <c r="H223" s="141"/>
      <c r="I223" s="141"/>
      <c r="J223" s="141"/>
      <c r="K223" s="141"/>
      <c r="L223" s="141"/>
    </row>
    <row r="224" spans="1:12" ht="34.5" customHeight="1">
      <c r="A224" s="170" t="s">
        <v>604</v>
      </c>
      <c r="B224" s="167" t="s">
        <v>605</v>
      </c>
      <c r="C224" s="161" t="s">
        <v>606</v>
      </c>
      <c r="D224" s="141">
        <f>SUM(E224:F224)</f>
        <v>0</v>
      </c>
      <c r="E224" s="141" t="s">
        <v>574</v>
      </c>
      <c r="F224" s="141">
        <v>0</v>
      </c>
      <c r="G224" s="141">
        <f>SUM(H224:I224)</f>
        <v>0</v>
      </c>
      <c r="H224" s="141" t="s">
        <v>574</v>
      </c>
      <c r="I224" s="141">
        <v>0</v>
      </c>
      <c r="J224" s="141">
        <f>SUM(K224:L224)</f>
        <v>0</v>
      </c>
      <c r="K224" s="141" t="s">
        <v>574</v>
      </c>
      <c r="L224" s="141">
        <v>0</v>
      </c>
    </row>
    <row r="225" spans="1:13" ht="60" customHeight="1">
      <c r="A225" s="169" t="s">
        <v>607</v>
      </c>
      <c r="B225" s="165" t="s">
        <v>608</v>
      </c>
      <c r="C225" s="166" t="s">
        <v>338</v>
      </c>
      <c r="D225" s="141">
        <f>SUM(D227:D230)</f>
        <v>-149840</v>
      </c>
      <c r="E225" s="141" t="s">
        <v>574</v>
      </c>
      <c r="F225" s="141">
        <f>SUM(F227:F230)</f>
        <v>-149840</v>
      </c>
      <c r="G225" s="141">
        <f>SUM(G227:G230)</f>
        <v>-149840</v>
      </c>
      <c r="H225" s="141" t="s">
        <v>574</v>
      </c>
      <c r="I225" s="141">
        <f>SUM(I227:I230)</f>
        <v>-149840</v>
      </c>
      <c r="J225" s="141">
        <f>SUM(J227:J230)</f>
        <v>-26557.550999999999</v>
      </c>
      <c r="K225" s="141" t="s">
        <v>574</v>
      </c>
      <c r="L225" s="141">
        <f>SUM(L227:L230)</f>
        <v>-26557.550999999999</v>
      </c>
    </row>
    <row r="226" spans="1:13">
      <c r="A226" s="169"/>
      <c r="B226" s="163" t="s">
        <v>9</v>
      </c>
      <c r="C226" s="166"/>
      <c r="D226" s="141"/>
      <c r="E226" s="141"/>
      <c r="F226" s="141"/>
      <c r="G226" s="141"/>
      <c r="H226" s="141"/>
      <c r="I226" s="141"/>
      <c r="J226" s="141"/>
      <c r="K226" s="141"/>
      <c r="L226" s="141"/>
    </row>
    <row r="227" spans="1:13" ht="20.25" customHeight="1">
      <c r="A227" s="169" t="s">
        <v>609</v>
      </c>
      <c r="B227" s="167" t="s">
        <v>610</v>
      </c>
      <c r="C227" s="164" t="s">
        <v>611</v>
      </c>
      <c r="D227" s="141">
        <f>SUM(E227:F227)</f>
        <v>-149840</v>
      </c>
      <c r="E227" s="141" t="s">
        <v>574</v>
      </c>
      <c r="F227" s="141">
        <v>-149840</v>
      </c>
      <c r="G227" s="141">
        <f>SUM(H227:I227)</f>
        <v>-149840</v>
      </c>
      <c r="H227" s="141" t="s">
        <v>574</v>
      </c>
      <c r="I227" s="141">
        <v>-149840</v>
      </c>
      <c r="J227" s="141">
        <f>SUM(K227:L227)</f>
        <v>-26557.550999999999</v>
      </c>
      <c r="K227" s="141" t="s">
        <v>574</v>
      </c>
      <c r="L227" s="141">
        <v>-26557.550999999999</v>
      </c>
    </row>
    <row r="228" spans="1:13" ht="26.25" customHeight="1">
      <c r="A228" s="170" t="s">
        <v>612</v>
      </c>
      <c r="B228" s="167" t="s">
        <v>613</v>
      </c>
      <c r="C228" s="161" t="s">
        <v>614</v>
      </c>
      <c r="D228" s="141">
        <f>SUM(E228:F228)</f>
        <v>0</v>
      </c>
      <c r="E228" s="141" t="s">
        <v>574</v>
      </c>
      <c r="F228" s="141">
        <v>0</v>
      </c>
      <c r="G228" s="141">
        <f>SUM(H228:I228)</f>
        <v>0</v>
      </c>
      <c r="H228" s="141" t="s">
        <v>574</v>
      </c>
      <c r="I228" s="141">
        <v>0</v>
      </c>
      <c r="J228" s="141">
        <f>SUM(K228:L228)</f>
        <v>0</v>
      </c>
      <c r="K228" s="141" t="s">
        <v>574</v>
      </c>
      <c r="L228" s="141">
        <v>0</v>
      </c>
    </row>
    <row r="229" spans="1:13" ht="39" customHeight="1">
      <c r="A229" s="169" t="s">
        <v>615</v>
      </c>
      <c r="B229" s="167" t="s">
        <v>616</v>
      </c>
      <c r="C229" s="166" t="s">
        <v>617</v>
      </c>
      <c r="D229" s="141">
        <f>SUM(E229:F229)</f>
        <v>0</v>
      </c>
      <c r="E229" s="141" t="s">
        <v>574</v>
      </c>
      <c r="F229" s="141">
        <v>0</v>
      </c>
      <c r="G229" s="141">
        <f>SUM(H229:I229)</f>
        <v>0</v>
      </c>
      <c r="H229" s="141" t="s">
        <v>574</v>
      </c>
      <c r="I229" s="141">
        <v>0</v>
      </c>
      <c r="J229" s="141">
        <f>SUM(K229:L229)</f>
        <v>0</v>
      </c>
      <c r="K229" s="141" t="s">
        <v>574</v>
      </c>
      <c r="L229" s="141">
        <v>0</v>
      </c>
    </row>
    <row r="230" spans="1:13" ht="31.5" customHeight="1">
      <c r="A230" s="169" t="s">
        <v>618</v>
      </c>
      <c r="B230" s="167" t="s">
        <v>619</v>
      </c>
      <c r="C230" s="166" t="s">
        <v>620</v>
      </c>
      <c r="D230" s="141">
        <f>SUM(E230:F230)</f>
        <v>0</v>
      </c>
      <c r="E230" s="141" t="s">
        <v>574</v>
      </c>
      <c r="F230" s="141">
        <v>0</v>
      </c>
      <c r="G230" s="141">
        <f>SUM(H230:I230)</f>
        <v>0</v>
      </c>
      <c r="H230" s="141" t="s">
        <v>574</v>
      </c>
      <c r="I230" s="141">
        <v>0</v>
      </c>
      <c r="J230" s="141">
        <f>SUM(K230:L230)</f>
        <v>0</v>
      </c>
      <c r="K230" s="141" t="s">
        <v>574</v>
      </c>
      <c r="L230" s="141">
        <v>0</v>
      </c>
    </row>
    <row r="231" spans="1:13" ht="14.25" customHeight="1">
      <c r="A231" s="114"/>
      <c r="B231" s="114"/>
      <c r="C231" s="172"/>
      <c r="D231" s="114"/>
      <c r="E231" s="114"/>
      <c r="F231" s="114"/>
      <c r="G231" s="114"/>
      <c r="H231" s="114"/>
      <c r="I231" s="114"/>
      <c r="J231" s="114"/>
      <c r="K231" s="114"/>
      <c r="L231" s="114"/>
    </row>
    <row r="232" spans="1:13" ht="19.5" hidden="1">
      <c r="A232" s="407" t="s">
        <v>621</v>
      </c>
      <c r="B232" s="408"/>
      <c r="C232" s="408"/>
      <c r="D232" s="408"/>
      <c r="E232" s="408"/>
      <c r="F232" s="408"/>
      <c r="G232" s="408"/>
      <c r="H232" s="408"/>
      <c r="I232" s="408"/>
      <c r="J232" s="408"/>
      <c r="K232" s="408"/>
      <c r="L232" s="408"/>
    </row>
    <row r="233" spans="1:13" ht="19.5" hidden="1">
      <c r="A233" s="407" t="s">
        <v>622</v>
      </c>
      <c r="B233" s="408"/>
      <c r="C233" s="408"/>
      <c r="D233" s="408"/>
      <c r="E233" s="408"/>
      <c r="F233" s="408"/>
      <c r="G233" s="408"/>
      <c r="H233" s="408"/>
      <c r="I233" s="408"/>
      <c r="J233" s="408"/>
      <c r="K233" s="408"/>
      <c r="L233" s="408"/>
    </row>
    <row r="234" spans="1:13" ht="19.5" hidden="1">
      <c r="A234" s="393" t="s">
        <v>330</v>
      </c>
      <c r="B234" s="394"/>
      <c r="C234" s="394"/>
      <c r="D234" s="394"/>
      <c r="E234" s="394"/>
      <c r="F234" s="394"/>
      <c r="G234" s="394"/>
      <c r="H234" s="394"/>
      <c r="I234" s="394"/>
      <c r="J234" s="394"/>
      <c r="K234" s="394"/>
      <c r="L234" s="394"/>
    </row>
    <row r="235" spans="1:13" ht="21">
      <c r="G235" s="391" t="s">
        <v>748</v>
      </c>
      <c r="H235" s="392"/>
      <c r="I235" s="392"/>
      <c r="J235" s="392"/>
      <c r="K235" s="392"/>
      <c r="L235" s="392"/>
      <c r="M235" s="344"/>
    </row>
  </sheetData>
  <protectedRanges>
    <protectedRange sqref="E3:F3 F4:G4" name="Range24"/>
    <protectedRange sqref="I200" name="Range22"/>
    <protectedRange sqref="K105" name="Range20"/>
    <protectedRange sqref="E105" name="Range18"/>
    <protectedRange sqref="D208:L208 D210:L210 L211:L213 I211:I213 F211:F213 D215:L215 L216 I216 F216 D218:L218 L219 I219 F219" name="Range15"/>
    <protectedRange sqref="D173:L173 D175:L175 D177:L177 L178:L180 I178:I180 F178:F180 D182:L182 L183:L185 I183:I185 F183:F185 D187:L187" name="Range13"/>
    <protectedRange sqref="D141:L141 K142 H142 E142 D144:L144 D146:L146 E147:E148 H147:H148 K147:K148 D150:L150 E151:E154 H151:H154 K151:K154" name="Range11"/>
    <protectedRange sqref="D111:E111 G111:H111 J111:K111 J113:K113 G113:H113 D113:E113 E114:E117 H114:H117 K114:K117 D118:L118 E119:E121 H119:H121 K119:K121 D122:L122" name="Range9"/>
    <protectedRange sqref="D89:L89 K90:K91 H90:H91 E90:E91 D93:L93 K94:K95 H94:H95 E94:E95 D97:L97 D99:L99" name="Range7"/>
    <protectedRange sqref="D62:L62 K63:K70 H63:H70 E63:E70 D72:L72 D74:L74 E75:E76 H75:H76 K75:K76" name="Range5"/>
    <protectedRange sqref="D26:L26 K27:L27 H27:I27 E27:F27 D29:L29 D31:L31 D40:L40 K32:K38 H32:H38 E32:E38 K41:K43 H41:H43 E41:E43" name="Range3"/>
    <protectedRange sqref="D12:L12 D14:L14 D16:L16 D18:L18 E19:E21 H19:H21 K18:K21 D23:L23" name="Range1"/>
    <protectedRange sqref="D45:L45 E46:E53 H46:H53 K46:K53 D55:L55 D58:L58 E56 H56 K56 E59:E60 H59:H60 K59:K60" name="Range4"/>
    <protectedRange sqref="D78:L78 K79:K80 H79:H80 E79:E80 D82:L82 E83:E85 H83:H85 K83:K85 D87:L87" name="Range6"/>
    <protectedRange sqref="E100:E101 K100 E108:E109 D103:L103 H100 E104 H104 K104 D107:E107 G107:H107 J107:K107 K108:K109 H108:H109" name="Range8"/>
    <protectedRange sqref="D129:L129 D131:L131 E132:E133 H132:H133 K132:K133 D135:L135 K135:K139 H136:H139 E136:E139 K123:K127 H123:H127 E123:E127" name="Range10"/>
    <protectedRange sqref="D156:L156 K157 H157 E157 D159:L159 K160:K161 H160:H161 E160:E161 D163:L163 K164 H164 E164 D166:L166 E167 H167 K167 D169:L169 E170:F170 H170:I170 K170:L170 K171 H171 E171" name="Range12"/>
    <protectedRange sqref="F188:F191 I188:I191 L188:L191 D193:L193 F194:F197 I194:I197 L194:L197 D199:L199 D202:L202 L203:L206 I203:I206 F203:F206" name="Range14"/>
    <protectedRange sqref="F220:F221 I220:I221 L220:L221 D223:L223 F224 I224 L224 D226:L226 F227:F230 I227:I230 L227:L230" name="Range16"/>
    <protectedRange sqref="E24 H24 K24" name="Range17"/>
    <protectedRange sqref="H105" name="Range19"/>
    <protectedRange sqref="F200" name="Range21"/>
    <protectedRange sqref="L200" name="Range23"/>
  </protectedRanges>
  <mergeCells count="18">
    <mergeCell ref="J1:K1"/>
    <mergeCell ref="J2:K2"/>
    <mergeCell ref="C2:I3"/>
    <mergeCell ref="J4:L4"/>
    <mergeCell ref="J3:L3"/>
    <mergeCell ref="J5:L5"/>
    <mergeCell ref="G235:L235"/>
    <mergeCell ref="A234:L234"/>
    <mergeCell ref="A7:A9"/>
    <mergeCell ref="B7:C8"/>
    <mergeCell ref="D7:F7"/>
    <mergeCell ref="G7:I7"/>
    <mergeCell ref="J7:L7"/>
    <mergeCell ref="D8:D9"/>
    <mergeCell ref="G8:G9"/>
    <mergeCell ref="J8:J9"/>
    <mergeCell ref="A232:L232"/>
    <mergeCell ref="A233:L23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88"/>
  <sheetViews>
    <sheetView view="pageBreakPreview" zoomScale="60" workbookViewId="0">
      <selection activeCell="I7" sqref="I7"/>
    </sheetView>
  </sheetViews>
  <sheetFormatPr defaultRowHeight="15"/>
  <cols>
    <col min="1" max="1" width="30.42578125" customWidth="1"/>
    <col min="2" max="2" width="17.7109375" customWidth="1"/>
    <col min="3" max="3" width="18.85546875" customWidth="1"/>
    <col min="4" max="5" width="19" customWidth="1"/>
    <col min="6" max="6" width="19.7109375" customWidth="1"/>
    <col min="7" max="7" width="19.5703125" customWidth="1"/>
    <col min="8" max="8" width="17.85546875" customWidth="1"/>
    <col min="9" max="9" width="19.5703125" customWidth="1"/>
    <col min="10" max="10" width="22.28515625" customWidth="1"/>
    <col min="11" max="11" width="19.5703125" customWidth="1"/>
    <col min="12" max="12" width="0.5703125" customWidth="1"/>
    <col min="13" max="17" width="9.140625" hidden="1" customWidth="1"/>
  </cols>
  <sheetData>
    <row r="1" spans="1:17" ht="18.75">
      <c r="B1" t="s">
        <v>691</v>
      </c>
      <c r="D1" t="s">
        <v>690</v>
      </c>
      <c r="J1" s="345"/>
      <c r="K1" s="347" t="s">
        <v>692</v>
      </c>
    </row>
    <row r="2" spans="1:17" ht="39" customHeight="1">
      <c r="A2" s="41"/>
      <c r="B2" s="42" t="s">
        <v>626</v>
      </c>
      <c r="C2" s="41"/>
      <c r="D2" s="41"/>
      <c r="E2" s="41"/>
      <c r="F2" s="41"/>
      <c r="G2" s="41"/>
      <c r="H2" s="41"/>
      <c r="I2" s="41"/>
      <c r="J2" s="413" t="s">
        <v>693</v>
      </c>
      <c r="K2" s="413"/>
      <c r="L2" s="195"/>
      <c r="M2" s="195"/>
      <c r="N2" s="195"/>
      <c r="O2" s="195"/>
      <c r="P2" s="195"/>
      <c r="Q2" s="195"/>
    </row>
    <row r="3" spans="1:17" ht="26.25" customHeight="1">
      <c r="A3" s="42" t="s">
        <v>627</v>
      </c>
      <c r="B3" s="41"/>
      <c r="C3" s="42"/>
      <c r="D3" s="41"/>
      <c r="E3" s="41"/>
      <c r="F3" s="41"/>
      <c r="G3" s="41"/>
      <c r="H3" s="41"/>
      <c r="I3" s="41"/>
      <c r="J3" s="413" t="s">
        <v>757</v>
      </c>
      <c r="K3" s="413"/>
      <c r="L3" s="195"/>
      <c r="M3" s="195"/>
      <c r="N3" s="195"/>
      <c r="O3" s="195"/>
      <c r="P3" s="195"/>
      <c r="Q3" s="195"/>
    </row>
    <row r="4" spans="1:17" ht="15.75" customHeight="1">
      <c r="A4" s="177"/>
      <c r="B4" s="178" t="s">
        <v>735</v>
      </c>
      <c r="C4" s="178">
        <v>41455</v>
      </c>
      <c r="D4" s="42" t="s">
        <v>1</v>
      </c>
      <c r="E4" s="41"/>
      <c r="F4" s="41"/>
      <c r="G4" s="41"/>
      <c r="H4" s="41"/>
      <c r="I4" s="41"/>
      <c r="J4" s="367" t="s">
        <v>760</v>
      </c>
      <c r="K4" s="367"/>
      <c r="L4" s="195"/>
      <c r="M4" s="195"/>
      <c r="N4" s="195"/>
      <c r="O4" s="195"/>
      <c r="P4" s="195"/>
      <c r="Q4" s="195"/>
    </row>
    <row r="5" spans="1:17" ht="15.75">
      <c r="A5" s="41"/>
      <c r="B5" s="41"/>
      <c r="C5" s="41"/>
      <c r="D5" s="41"/>
      <c r="E5" s="41"/>
      <c r="F5" s="41"/>
      <c r="G5" s="41"/>
      <c r="H5" s="41"/>
      <c r="I5" s="41"/>
      <c r="J5" s="41"/>
      <c r="K5" s="194"/>
      <c r="L5" s="195"/>
      <c r="M5" s="195"/>
      <c r="N5" s="195"/>
      <c r="O5" s="195"/>
      <c r="P5" s="195"/>
      <c r="Q5" s="195"/>
    </row>
    <row r="6" spans="1:17" ht="15.75">
      <c r="A6" s="41"/>
      <c r="B6" s="41"/>
      <c r="C6" s="41"/>
      <c r="D6" s="41"/>
      <c r="E6" s="41"/>
      <c r="F6" s="41"/>
      <c r="G6" s="41"/>
      <c r="H6" s="41"/>
      <c r="I6" s="41"/>
      <c r="J6" s="41"/>
      <c r="K6" s="194"/>
      <c r="L6" s="195"/>
      <c r="M6" s="195"/>
      <c r="N6" s="195"/>
      <c r="O6" s="195"/>
      <c r="P6" s="195"/>
      <c r="Q6" s="195"/>
    </row>
    <row r="7" spans="1:17" ht="15.75" thickBot="1">
      <c r="A7" s="194"/>
      <c r="B7" s="194"/>
      <c r="C7" s="194"/>
      <c r="D7" s="194"/>
      <c r="E7" s="194"/>
      <c r="F7" s="194"/>
      <c r="G7" s="194" t="s">
        <v>736</v>
      </c>
      <c r="H7" s="194"/>
      <c r="I7" s="196"/>
      <c r="J7" s="196"/>
      <c r="K7" s="194"/>
      <c r="L7" s="195"/>
      <c r="M7" s="195"/>
      <c r="N7" s="195"/>
      <c r="O7" s="195"/>
      <c r="P7" s="195"/>
      <c r="Q7" s="195"/>
    </row>
    <row r="8" spans="1:17" ht="15.75" thickBot="1">
      <c r="A8" s="397" t="s">
        <v>332</v>
      </c>
      <c r="B8" s="398"/>
      <c r="C8" s="401" t="s">
        <v>2</v>
      </c>
      <c r="D8" s="401"/>
      <c r="E8" s="402"/>
      <c r="F8" s="403" t="s">
        <v>3</v>
      </c>
      <c r="G8" s="401"/>
      <c r="H8" s="402"/>
      <c r="I8" s="403" t="s">
        <v>4</v>
      </c>
      <c r="J8" s="401"/>
      <c r="K8" s="402"/>
      <c r="L8" s="150"/>
      <c r="M8" s="150"/>
      <c r="N8" s="150"/>
      <c r="O8" s="150"/>
      <c r="P8" s="150"/>
      <c r="Q8" s="150"/>
    </row>
    <row r="9" spans="1:17" ht="27" customHeight="1" thickBot="1">
      <c r="A9" s="399"/>
      <c r="B9" s="400"/>
      <c r="C9" s="404" t="s">
        <v>8</v>
      </c>
      <c r="D9" s="116" t="s">
        <v>9</v>
      </c>
      <c r="E9" s="116"/>
      <c r="F9" s="405" t="s">
        <v>10</v>
      </c>
      <c r="G9" s="117" t="s">
        <v>9</v>
      </c>
      <c r="H9" s="118"/>
      <c r="I9" s="416" t="s">
        <v>11</v>
      </c>
      <c r="J9" s="197" t="s">
        <v>9</v>
      </c>
      <c r="K9" s="198"/>
      <c r="L9" s="150"/>
      <c r="M9" s="150"/>
      <c r="N9" s="150"/>
      <c r="O9" s="150"/>
      <c r="P9" s="150"/>
      <c r="Q9" s="150"/>
    </row>
    <row r="10" spans="1:17" ht="15.75" thickBot="1">
      <c r="A10" s="115" t="s">
        <v>333</v>
      </c>
      <c r="B10" s="199" t="s">
        <v>334</v>
      </c>
      <c r="C10" s="414"/>
      <c r="D10" s="200" t="s">
        <v>12</v>
      </c>
      <c r="E10" s="201" t="s">
        <v>13</v>
      </c>
      <c r="F10" s="415"/>
      <c r="G10" s="202" t="s">
        <v>12</v>
      </c>
      <c r="H10" s="203" t="s">
        <v>13</v>
      </c>
      <c r="I10" s="414"/>
      <c r="J10" s="204" t="s">
        <v>12</v>
      </c>
      <c r="K10" s="205" t="s">
        <v>13</v>
      </c>
      <c r="L10" s="150"/>
      <c r="M10" s="150"/>
      <c r="N10" s="150"/>
      <c r="O10" s="150"/>
      <c r="P10" s="150"/>
      <c r="Q10" s="150"/>
    </row>
    <row r="11" spans="1:17" ht="15.75" thickBot="1">
      <c r="A11" s="189">
        <v>2</v>
      </c>
      <c r="B11" s="189" t="s">
        <v>142</v>
      </c>
      <c r="C11" s="206">
        <v>4</v>
      </c>
      <c r="D11" s="206">
        <v>5</v>
      </c>
      <c r="E11" s="207">
        <v>6</v>
      </c>
      <c r="F11" s="206">
        <v>7</v>
      </c>
      <c r="G11" s="206">
        <v>8</v>
      </c>
      <c r="H11" s="207">
        <v>9</v>
      </c>
      <c r="I11" s="206">
        <v>10</v>
      </c>
      <c r="J11" s="206">
        <v>11</v>
      </c>
      <c r="K11" s="205">
        <v>12</v>
      </c>
      <c r="L11" s="150"/>
      <c r="M11" s="150"/>
      <c r="N11" s="150"/>
      <c r="O11" s="150"/>
      <c r="P11" s="150"/>
      <c r="Q11" s="150"/>
    </row>
    <row r="12" spans="1:17" ht="55.5" customHeight="1">
      <c r="A12" s="208" t="s">
        <v>628</v>
      </c>
      <c r="B12" s="209"/>
      <c r="C12" s="210">
        <f>SUM(C14,C69)</f>
        <v>2.0000000000000001E-4</v>
      </c>
      <c r="D12" s="210">
        <f t="shared" ref="D12:K12" si="0">SUM(D14,D69)</f>
        <v>0</v>
      </c>
      <c r="E12" s="210">
        <f t="shared" si="0"/>
        <v>2.0000000000000001E-4</v>
      </c>
      <c r="F12" s="210">
        <f t="shared" si="0"/>
        <v>95856.148099999991</v>
      </c>
      <c r="G12" s="210">
        <f t="shared" si="0"/>
        <v>27629.990399999995</v>
      </c>
      <c r="H12" s="210">
        <f t="shared" si="0"/>
        <v>68226.157699999996</v>
      </c>
      <c r="I12" s="210">
        <f t="shared" si="0"/>
        <v>-186894.9069</v>
      </c>
      <c r="J12" s="210">
        <f t="shared" si="0"/>
        <v>-238571.35089999996</v>
      </c>
      <c r="K12" s="210">
        <f t="shared" si="0"/>
        <v>51676.444000000003</v>
      </c>
      <c r="L12" s="211"/>
      <c r="M12" s="211"/>
      <c r="N12" s="211"/>
      <c r="O12" s="211"/>
      <c r="P12" s="211"/>
      <c r="Q12" s="211"/>
    </row>
    <row r="13" spans="1:17" ht="19.5" customHeight="1">
      <c r="A13" s="212" t="s">
        <v>9</v>
      </c>
      <c r="B13" s="213"/>
      <c r="C13" s="214"/>
      <c r="D13" s="215"/>
      <c r="E13" s="216"/>
      <c r="F13" s="214"/>
      <c r="G13" s="215"/>
      <c r="H13" s="216"/>
      <c r="I13" s="214"/>
      <c r="J13" s="215"/>
      <c r="K13" s="216"/>
      <c r="L13" s="211"/>
      <c r="M13" s="211"/>
      <c r="N13" s="211"/>
      <c r="O13" s="211"/>
      <c r="P13" s="211"/>
      <c r="Q13" s="211"/>
    </row>
    <row r="14" spans="1:17" ht="39" customHeight="1">
      <c r="A14" s="217" t="s">
        <v>629</v>
      </c>
      <c r="B14" s="218"/>
      <c r="C14" s="219">
        <f>SUM(C16,C44)</f>
        <v>2.0000000000000001E-4</v>
      </c>
      <c r="D14" s="219">
        <f t="shared" ref="D14:K14" si="1">SUM(D16,D44)</f>
        <v>0</v>
      </c>
      <c r="E14" s="219">
        <f t="shared" si="1"/>
        <v>2.0000000000000001E-4</v>
      </c>
      <c r="F14" s="219">
        <f t="shared" si="1"/>
        <v>95856.148099999991</v>
      </c>
      <c r="G14" s="219">
        <f t="shared" si="1"/>
        <v>27629.990399999995</v>
      </c>
      <c r="H14" s="219">
        <f t="shared" si="1"/>
        <v>68226.157699999996</v>
      </c>
      <c r="I14" s="219">
        <f t="shared" si="1"/>
        <v>-186894.9069</v>
      </c>
      <c r="J14" s="219">
        <f t="shared" si="1"/>
        <v>-238571.35089999996</v>
      </c>
      <c r="K14" s="219">
        <f t="shared" si="1"/>
        <v>51676.444000000003</v>
      </c>
      <c r="L14" s="220"/>
      <c r="M14" s="220"/>
      <c r="N14" s="220"/>
      <c r="O14" s="220"/>
      <c r="P14" s="220"/>
      <c r="Q14" s="220"/>
    </row>
    <row r="15" spans="1:17">
      <c r="A15" s="221" t="s">
        <v>9</v>
      </c>
      <c r="B15" s="218"/>
      <c r="C15" s="219"/>
      <c r="D15" s="219"/>
      <c r="E15" s="219"/>
      <c r="F15" s="219"/>
      <c r="G15" s="219"/>
      <c r="H15" s="219"/>
      <c r="I15" s="219"/>
      <c r="J15" s="219"/>
      <c r="K15" s="219"/>
      <c r="L15" s="220"/>
      <c r="M15" s="220"/>
      <c r="N15" s="220"/>
      <c r="O15" s="220"/>
      <c r="P15" s="220"/>
      <c r="Q15" s="220"/>
    </row>
    <row r="16" spans="1:17" ht="46.5" customHeight="1">
      <c r="A16" s="222" t="s">
        <v>630</v>
      </c>
      <c r="B16" s="218"/>
      <c r="C16" s="219">
        <f>SUM(C18:C22)</f>
        <v>0</v>
      </c>
      <c r="D16" s="219">
        <f t="shared" ref="D16:K16" si="2">SUM(D18:D22)</f>
        <v>0</v>
      </c>
      <c r="E16" s="219">
        <f t="shared" si="2"/>
        <v>0</v>
      </c>
      <c r="F16" s="219">
        <f t="shared" si="2"/>
        <v>0</v>
      </c>
      <c r="G16" s="219">
        <f t="shared" si="2"/>
        <v>0</v>
      </c>
      <c r="H16" s="219">
        <f t="shared" si="2"/>
        <v>0</v>
      </c>
      <c r="I16" s="219">
        <f t="shared" si="2"/>
        <v>0</v>
      </c>
      <c r="J16" s="219">
        <f t="shared" si="2"/>
        <v>0</v>
      </c>
      <c r="K16" s="219">
        <f t="shared" si="2"/>
        <v>0</v>
      </c>
      <c r="L16" s="220"/>
      <c r="M16" s="220"/>
      <c r="N16" s="220"/>
      <c r="O16" s="220"/>
      <c r="P16" s="220"/>
      <c r="Q16" s="220"/>
    </row>
    <row r="17" spans="1:17">
      <c r="A17" s="223" t="s">
        <v>9</v>
      </c>
      <c r="B17" s="218"/>
      <c r="C17" s="224"/>
      <c r="D17" s="225"/>
      <c r="E17" s="226"/>
      <c r="F17" s="224"/>
      <c r="G17" s="225"/>
      <c r="H17" s="226"/>
      <c r="I17" s="224"/>
      <c r="J17" s="225"/>
      <c r="K17" s="226"/>
      <c r="L17" s="220"/>
      <c r="M17" s="220"/>
      <c r="N17" s="220"/>
      <c r="O17" s="220"/>
      <c r="P17" s="220"/>
      <c r="Q17" s="220"/>
    </row>
    <row r="18" spans="1:17" ht="48" customHeight="1">
      <c r="A18" s="227" t="s">
        <v>631</v>
      </c>
      <c r="B18" s="218"/>
      <c r="C18" s="219">
        <f>SUM(C20:C21)</f>
        <v>0</v>
      </c>
      <c r="D18" s="228" t="s">
        <v>632</v>
      </c>
      <c r="E18" s="219">
        <f>SUM(E20:E21)</f>
        <v>0</v>
      </c>
      <c r="F18" s="219">
        <f>SUM(F20:F21)</f>
        <v>0</v>
      </c>
      <c r="G18" s="228" t="s">
        <v>632</v>
      </c>
      <c r="H18" s="219">
        <f>SUM(H20:H21)</f>
        <v>0</v>
      </c>
      <c r="I18" s="219">
        <f>SUM(I20:I21)</f>
        <v>0</v>
      </c>
      <c r="J18" s="228" t="s">
        <v>632</v>
      </c>
      <c r="K18" s="219">
        <f>SUM(K20:K21)</f>
        <v>0</v>
      </c>
      <c r="L18" s="220"/>
      <c r="M18" s="220"/>
      <c r="N18" s="220"/>
      <c r="O18" s="220"/>
      <c r="P18" s="220"/>
      <c r="Q18" s="220"/>
    </row>
    <row r="19" spans="1:17">
      <c r="A19" s="229" t="s">
        <v>464</v>
      </c>
      <c r="B19" s="218"/>
      <c r="C19" s="219"/>
      <c r="D19" s="228"/>
      <c r="E19" s="230"/>
      <c r="F19" s="219"/>
      <c r="G19" s="228"/>
      <c r="H19" s="230"/>
      <c r="I19" s="219"/>
      <c r="J19" s="228"/>
      <c r="K19" s="230"/>
      <c r="L19" s="220"/>
      <c r="M19" s="220"/>
      <c r="N19" s="220"/>
      <c r="O19" s="220"/>
      <c r="P19" s="220"/>
      <c r="Q19" s="220"/>
    </row>
    <row r="20" spans="1:17" ht="15.75" thickBot="1">
      <c r="A20" s="231" t="s">
        <v>633</v>
      </c>
      <c r="B20" s="232" t="s">
        <v>634</v>
      </c>
      <c r="C20" s="233">
        <f>SUM(D20:E20)</f>
        <v>0</v>
      </c>
      <c r="D20" s="228" t="s">
        <v>632</v>
      </c>
      <c r="E20" s="230">
        <v>0</v>
      </c>
      <c r="F20" s="233">
        <f>SUM(G20:H20)</f>
        <v>0</v>
      </c>
      <c r="G20" s="228" t="s">
        <v>632</v>
      </c>
      <c r="H20" s="230">
        <v>0</v>
      </c>
      <c r="I20" s="233">
        <f>SUM(J20:K20)</f>
        <v>0</v>
      </c>
      <c r="J20" s="228" t="s">
        <v>632</v>
      </c>
      <c r="K20" s="230">
        <v>0</v>
      </c>
      <c r="L20" s="220"/>
      <c r="M20" s="220"/>
      <c r="N20" s="220"/>
      <c r="O20" s="220"/>
      <c r="P20" s="220"/>
      <c r="Q20" s="220"/>
    </row>
    <row r="21" spans="1:17" ht="15.75" thickBot="1">
      <c r="A21" s="231" t="s">
        <v>635</v>
      </c>
      <c r="B21" s="232" t="s">
        <v>636</v>
      </c>
      <c r="C21" s="233">
        <f>SUM(D21:E21)</f>
        <v>0</v>
      </c>
      <c r="D21" s="228" t="s">
        <v>632</v>
      </c>
      <c r="E21" s="230">
        <v>0</v>
      </c>
      <c r="F21" s="233">
        <f>SUM(G21:H21)</f>
        <v>0</v>
      </c>
      <c r="G21" s="228" t="s">
        <v>632</v>
      </c>
      <c r="H21" s="230">
        <v>0</v>
      </c>
      <c r="I21" s="233">
        <f>SUM(J21:K21)</f>
        <v>0</v>
      </c>
      <c r="J21" s="228" t="s">
        <v>632</v>
      </c>
      <c r="K21" s="230">
        <v>0</v>
      </c>
      <c r="L21" s="220"/>
      <c r="M21" s="220"/>
      <c r="N21" s="220"/>
      <c r="O21" s="220"/>
      <c r="P21" s="220"/>
      <c r="Q21" s="220"/>
    </row>
    <row r="22" spans="1:17" ht="68.25" customHeight="1">
      <c r="A22" s="227" t="s">
        <v>637</v>
      </c>
      <c r="B22" s="232"/>
      <c r="C22" s="219">
        <f>SUM(C24,C34)</f>
        <v>0</v>
      </c>
      <c r="D22" s="219">
        <f t="shared" ref="D22:K22" si="3">SUM(D24,D34)</f>
        <v>0</v>
      </c>
      <c r="E22" s="219">
        <f t="shared" si="3"/>
        <v>0</v>
      </c>
      <c r="F22" s="219">
        <f t="shared" si="3"/>
        <v>0</v>
      </c>
      <c r="G22" s="219">
        <f t="shared" si="3"/>
        <v>0</v>
      </c>
      <c r="H22" s="219">
        <f t="shared" si="3"/>
        <v>0</v>
      </c>
      <c r="I22" s="219">
        <f t="shared" si="3"/>
        <v>0</v>
      </c>
      <c r="J22" s="219">
        <f t="shared" si="3"/>
        <v>0</v>
      </c>
      <c r="K22" s="219">
        <f t="shared" si="3"/>
        <v>0</v>
      </c>
      <c r="L22" s="220"/>
      <c r="M22" s="220"/>
      <c r="N22" s="220"/>
      <c r="O22" s="220"/>
      <c r="P22" s="220"/>
      <c r="Q22" s="220"/>
    </row>
    <row r="23" spans="1:17">
      <c r="A23" s="229" t="s">
        <v>9</v>
      </c>
      <c r="B23" s="232"/>
      <c r="C23" s="219"/>
      <c r="D23" s="228"/>
      <c r="E23" s="230"/>
      <c r="F23" s="219"/>
      <c r="G23" s="228"/>
      <c r="H23" s="230"/>
      <c r="I23" s="219"/>
      <c r="J23" s="228"/>
      <c r="K23" s="230"/>
      <c r="L23" s="220"/>
      <c r="M23" s="220"/>
      <c r="N23" s="220"/>
      <c r="O23" s="220"/>
      <c r="P23" s="220"/>
      <c r="Q23" s="220"/>
    </row>
    <row r="24" spans="1:17" ht="37.5" customHeight="1">
      <c r="A24" s="227" t="s">
        <v>638</v>
      </c>
      <c r="B24" s="232"/>
      <c r="C24" s="219">
        <f>SUM(C26,C30)</f>
        <v>0</v>
      </c>
      <c r="D24" s="228" t="s">
        <v>632</v>
      </c>
      <c r="E24" s="219">
        <f>SUM(E26,E30)</f>
        <v>0</v>
      </c>
      <c r="F24" s="219">
        <f>SUM(F26,F30)</f>
        <v>0</v>
      </c>
      <c r="G24" s="228" t="s">
        <v>632</v>
      </c>
      <c r="H24" s="219">
        <f>SUM(H26,H30)</f>
        <v>0</v>
      </c>
      <c r="I24" s="219">
        <f>SUM(I26,I30)</f>
        <v>0</v>
      </c>
      <c r="J24" s="228" t="s">
        <v>632</v>
      </c>
      <c r="K24" s="219">
        <f>SUM(K26,K30)</f>
        <v>0</v>
      </c>
      <c r="L24" s="220"/>
      <c r="M24" s="220"/>
      <c r="N24" s="220"/>
      <c r="O24" s="220"/>
      <c r="P24" s="220"/>
      <c r="Q24" s="220"/>
    </row>
    <row r="25" spans="1:17">
      <c r="A25" s="229" t="s">
        <v>464</v>
      </c>
      <c r="B25" s="232"/>
      <c r="C25" s="219"/>
      <c r="D25" s="228"/>
      <c r="E25" s="230"/>
      <c r="F25" s="219"/>
      <c r="G25" s="228"/>
      <c r="H25" s="230"/>
      <c r="I25" s="219"/>
      <c r="J25" s="228"/>
      <c r="K25" s="230"/>
      <c r="L25" s="220"/>
      <c r="M25" s="220"/>
      <c r="N25" s="220"/>
      <c r="O25" s="220"/>
      <c r="P25" s="220"/>
      <c r="Q25" s="220"/>
    </row>
    <row r="26" spans="1:17" ht="45.75" customHeight="1">
      <c r="A26" s="222" t="s">
        <v>639</v>
      </c>
      <c r="B26" s="232" t="s">
        <v>640</v>
      </c>
      <c r="C26" s="219">
        <f>SUM(C28:C29)</f>
        <v>0</v>
      </c>
      <c r="D26" s="228" t="s">
        <v>632</v>
      </c>
      <c r="E26" s="219">
        <f>SUM(E28:E29)</f>
        <v>0</v>
      </c>
      <c r="F26" s="219">
        <f>SUM(F28:F29)</f>
        <v>0</v>
      </c>
      <c r="G26" s="228" t="s">
        <v>632</v>
      </c>
      <c r="H26" s="219">
        <f>SUM(H28:H29)</f>
        <v>0</v>
      </c>
      <c r="I26" s="219">
        <f>SUM(I28:I29)</f>
        <v>0</v>
      </c>
      <c r="J26" s="228" t="s">
        <v>632</v>
      </c>
      <c r="K26" s="219">
        <f>SUM(K28:K29)</f>
        <v>0</v>
      </c>
      <c r="L26" s="220"/>
      <c r="M26" s="220"/>
      <c r="N26" s="220"/>
      <c r="O26" s="220"/>
      <c r="P26" s="220"/>
      <c r="Q26" s="220"/>
    </row>
    <row r="27" spans="1:17">
      <c r="A27" s="234" t="s">
        <v>464</v>
      </c>
      <c r="B27" s="232"/>
      <c r="C27" s="219"/>
      <c r="D27" s="228"/>
      <c r="E27" s="230"/>
      <c r="F27" s="219"/>
      <c r="G27" s="228"/>
      <c r="H27" s="230"/>
      <c r="I27" s="219"/>
      <c r="J27" s="228"/>
      <c r="K27" s="230"/>
      <c r="L27" s="220"/>
      <c r="M27" s="220"/>
      <c r="N27" s="220"/>
      <c r="O27" s="220"/>
      <c r="P27" s="220"/>
      <c r="Q27" s="220"/>
    </row>
    <row r="28" spans="1:17" ht="24" customHeight="1" thickBot="1">
      <c r="A28" s="234" t="s">
        <v>641</v>
      </c>
      <c r="B28" s="232"/>
      <c r="C28" s="233">
        <f>SUM(D28:E28)</f>
        <v>0</v>
      </c>
      <c r="D28" s="228" t="s">
        <v>632</v>
      </c>
      <c r="E28" s="230">
        <v>0</v>
      </c>
      <c r="F28" s="233">
        <f>SUM(G28:H28)</f>
        <v>0</v>
      </c>
      <c r="G28" s="228" t="s">
        <v>632</v>
      </c>
      <c r="H28" s="230">
        <v>0</v>
      </c>
      <c r="I28" s="233">
        <f>SUM(J28:K28)</f>
        <v>0</v>
      </c>
      <c r="J28" s="228" t="s">
        <v>632</v>
      </c>
      <c r="K28" s="230">
        <v>0</v>
      </c>
      <c r="L28" s="220"/>
      <c r="M28" s="220"/>
      <c r="N28" s="220"/>
      <c r="O28" s="220"/>
      <c r="P28" s="220"/>
      <c r="Q28" s="220"/>
    </row>
    <row r="29" spans="1:17" ht="18" customHeight="1" thickBot="1">
      <c r="A29" s="234" t="s">
        <v>642</v>
      </c>
      <c r="B29" s="232"/>
      <c r="C29" s="233">
        <f>SUM(D29:E29)</f>
        <v>0</v>
      </c>
      <c r="D29" s="228" t="s">
        <v>632</v>
      </c>
      <c r="E29" s="230">
        <v>0</v>
      </c>
      <c r="F29" s="233">
        <f>SUM(G29:H29)</f>
        <v>0</v>
      </c>
      <c r="G29" s="228" t="s">
        <v>632</v>
      </c>
      <c r="H29" s="230">
        <v>0</v>
      </c>
      <c r="I29" s="233">
        <f>SUM(J29:K29)</f>
        <v>0</v>
      </c>
      <c r="J29" s="228" t="s">
        <v>632</v>
      </c>
      <c r="K29" s="230">
        <v>0</v>
      </c>
      <c r="L29" s="220"/>
      <c r="M29" s="220"/>
      <c r="N29" s="220"/>
      <c r="O29" s="220"/>
      <c r="P29" s="220"/>
      <c r="Q29" s="220"/>
    </row>
    <row r="30" spans="1:17" ht="63.75" customHeight="1">
      <c r="A30" s="222" t="s">
        <v>643</v>
      </c>
      <c r="B30" s="232" t="s">
        <v>644</v>
      </c>
      <c r="C30" s="219">
        <f>SUM(C32:C33)</f>
        <v>0</v>
      </c>
      <c r="D30" s="228" t="s">
        <v>632</v>
      </c>
      <c r="E30" s="219">
        <f>SUM(E32:E33)</f>
        <v>0</v>
      </c>
      <c r="F30" s="219">
        <f>SUM(F32:F33)</f>
        <v>0</v>
      </c>
      <c r="G30" s="228" t="s">
        <v>632</v>
      </c>
      <c r="H30" s="219">
        <f>SUM(H32:H33)</f>
        <v>0</v>
      </c>
      <c r="I30" s="219">
        <f>SUM(I32:I33)</f>
        <v>0</v>
      </c>
      <c r="J30" s="228" t="s">
        <v>632</v>
      </c>
      <c r="K30" s="219">
        <f>SUM(K32:K33)</f>
        <v>0</v>
      </c>
      <c r="L30" s="220"/>
      <c r="M30" s="220"/>
      <c r="N30" s="220"/>
      <c r="O30" s="220"/>
      <c r="P30" s="220"/>
      <c r="Q30" s="220"/>
    </row>
    <row r="31" spans="1:17">
      <c r="A31" s="234" t="s">
        <v>464</v>
      </c>
      <c r="B31" s="232"/>
      <c r="C31" s="219"/>
      <c r="D31" s="228"/>
      <c r="E31" s="230"/>
      <c r="F31" s="219"/>
      <c r="G31" s="228"/>
      <c r="H31" s="230"/>
      <c r="I31" s="219"/>
      <c r="J31" s="228"/>
      <c r="K31" s="230"/>
      <c r="L31" s="220"/>
      <c r="M31" s="220"/>
      <c r="N31" s="220"/>
      <c r="O31" s="220"/>
      <c r="P31" s="220"/>
      <c r="Q31" s="220"/>
    </row>
    <row r="32" spans="1:17" ht="33" customHeight="1" thickBot="1">
      <c r="A32" s="234" t="s">
        <v>645</v>
      </c>
      <c r="B32" s="232"/>
      <c r="C32" s="233">
        <f>SUM(D32:E32)</f>
        <v>0</v>
      </c>
      <c r="D32" s="228" t="s">
        <v>632</v>
      </c>
      <c r="E32" s="230">
        <v>0</v>
      </c>
      <c r="F32" s="233">
        <f>SUM(G32:H32)</f>
        <v>0</v>
      </c>
      <c r="G32" s="228" t="s">
        <v>632</v>
      </c>
      <c r="H32" s="230">
        <v>0</v>
      </c>
      <c r="I32" s="233">
        <f>SUM(J32:K32)</f>
        <v>0</v>
      </c>
      <c r="J32" s="228" t="s">
        <v>632</v>
      </c>
      <c r="K32" s="230">
        <v>0</v>
      </c>
      <c r="L32" s="220"/>
      <c r="M32" s="220"/>
      <c r="N32" s="220"/>
      <c r="O32" s="220"/>
      <c r="P32" s="220"/>
      <c r="Q32" s="220"/>
    </row>
    <row r="33" spans="1:17" ht="15.75" thickBot="1">
      <c r="A33" s="234" t="s">
        <v>646</v>
      </c>
      <c r="B33" s="232"/>
      <c r="C33" s="233">
        <f>SUM(D33:E33)</f>
        <v>0</v>
      </c>
      <c r="D33" s="228" t="s">
        <v>632</v>
      </c>
      <c r="E33" s="230">
        <v>0</v>
      </c>
      <c r="F33" s="233">
        <f>SUM(G33:H33)</f>
        <v>0</v>
      </c>
      <c r="G33" s="228" t="s">
        <v>632</v>
      </c>
      <c r="H33" s="230">
        <v>0</v>
      </c>
      <c r="I33" s="233">
        <f>SUM(J33:K33)</f>
        <v>0</v>
      </c>
      <c r="J33" s="228" t="s">
        <v>632</v>
      </c>
      <c r="K33" s="230">
        <v>0</v>
      </c>
      <c r="L33" s="220"/>
      <c r="M33" s="220"/>
      <c r="N33" s="220"/>
      <c r="O33" s="220"/>
      <c r="P33" s="220"/>
      <c r="Q33" s="220"/>
    </row>
    <row r="34" spans="1:17" ht="52.5" customHeight="1">
      <c r="A34" s="222" t="s">
        <v>647</v>
      </c>
      <c r="B34" s="232"/>
      <c r="C34" s="219">
        <f>SUM(C36,C40)</f>
        <v>0</v>
      </c>
      <c r="D34" s="219">
        <f t="shared" ref="D34:K34" si="4">SUM(D36,D40)</f>
        <v>0</v>
      </c>
      <c r="E34" s="219">
        <f t="shared" si="4"/>
        <v>0</v>
      </c>
      <c r="F34" s="219">
        <f t="shared" si="4"/>
        <v>0</v>
      </c>
      <c r="G34" s="219">
        <f t="shared" si="4"/>
        <v>0</v>
      </c>
      <c r="H34" s="219">
        <f t="shared" si="4"/>
        <v>0</v>
      </c>
      <c r="I34" s="219">
        <f t="shared" si="4"/>
        <v>0</v>
      </c>
      <c r="J34" s="219">
        <f t="shared" si="4"/>
        <v>0</v>
      </c>
      <c r="K34" s="219">
        <f t="shared" si="4"/>
        <v>0</v>
      </c>
      <c r="L34" s="235"/>
      <c r="M34" s="235"/>
      <c r="N34" s="235"/>
      <c r="O34" s="235"/>
      <c r="P34" s="235"/>
      <c r="Q34" s="235"/>
    </row>
    <row r="35" spans="1:17" ht="15.75" thickBot="1">
      <c r="A35" s="229" t="s">
        <v>464</v>
      </c>
      <c r="B35" s="232"/>
      <c r="C35" s="219"/>
      <c r="D35" s="228"/>
      <c r="E35" s="230"/>
      <c r="F35" s="219"/>
      <c r="G35" s="228"/>
      <c r="H35" s="230"/>
      <c r="I35" s="219"/>
      <c r="J35" s="228"/>
      <c r="K35" s="230"/>
      <c r="L35" s="235"/>
      <c r="M35" s="235"/>
      <c r="N35" s="235"/>
      <c r="O35" s="235"/>
      <c r="P35" s="235"/>
      <c r="Q35" s="235"/>
    </row>
    <row r="36" spans="1:17" ht="66.75" customHeight="1">
      <c r="A36" s="222" t="s">
        <v>648</v>
      </c>
      <c r="B36" s="232" t="s">
        <v>640</v>
      </c>
      <c r="C36" s="236">
        <f>SUM(C38:C39)</f>
        <v>0</v>
      </c>
      <c r="D36" s="236">
        <f t="shared" ref="D36:K36" si="5">SUM(D38:D39)</f>
        <v>0</v>
      </c>
      <c r="E36" s="236">
        <f t="shared" si="5"/>
        <v>0</v>
      </c>
      <c r="F36" s="236">
        <f t="shared" si="5"/>
        <v>0</v>
      </c>
      <c r="G36" s="236">
        <f t="shared" si="5"/>
        <v>0</v>
      </c>
      <c r="H36" s="236">
        <f t="shared" si="5"/>
        <v>0</v>
      </c>
      <c r="I36" s="236">
        <f t="shared" si="5"/>
        <v>0</v>
      </c>
      <c r="J36" s="236">
        <f t="shared" si="5"/>
        <v>0</v>
      </c>
      <c r="K36" s="236">
        <f t="shared" si="5"/>
        <v>0</v>
      </c>
      <c r="L36" s="235"/>
      <c r="M36" s="235"/>
      <c r="N36" s="235"/>
      <c r="O36" s="235"/>
      <c r="P36" s="235"/>
      <c r="Q36" s="235"/>
    </row>
    <row r="37" spans="1:17" ht="19.5" customHeight="1" thickBot="1">
      <c r="A37" s="234" t="s">
        <v>464</v>
      </c>
      <c r="B37" s="237"/>
      <c r="C37" s="219"/>
      <c r="D37" s="228"/>
      <c r="E37" s="230"/>
      <c r="F37" s="219"/>
      <c r="G37" s="228"/>
      <c r="H37" s="230"/>
      <c r="I37" s="219"/>
      <c r="J37" s="228"/>
      <c r="K37" s="230"/>
      <c r="L37" s="235"/>
      <c r="M37" s="235"/>
      <c r="N37" s="235"/>
      <c r="O37" s="235"/>
      <c r="P37" s="235"/>
      <c r="Q37" s="235"/>
    </row>
    <row r="38" spans="1:17" ht="31.5" customHeight="1" thickBot="1">
      <c r="A38" s="238" t="s">
        <v>649</v>
      </c>
      <c r="B38" s="239"/>
      <c r="C38" s="233">
        <f>SUM(D38:E38)</f>
        <v>0</v>
      </c>
      <c r="D38" s="228">
        <v>0</v>
      </c>
      <c r="E38" s="230" t="s">
        <v>16</v>
      </c>
      <c r="F38" s="233">
        <f>SUM(G38:H38)</f>
        <v>0</v>
      </c>
      <c r="G38" s="228">
        <v>0</v>
      </c>
      <c r="H38" s="230" t="s">
        <v>16</v>
      </c>
      <c r="I38" s="233">
        <f>SUM(J38:K38)</f>
        <v>0</v>
      </c>
      <c r="J38" s="228">
        <v>0</v>
      </c>
      <c r="K38" s="230" t="s">
        <v>16</v>
      </c>
      <c r="L38" s="235"/>
      <c r="M38" s="235"/>
      <c r="N38" s="235"/>
      <c r="O38" s="235"/>
      <c r="P38" s="235"/>
      <c r="Q38" s="235"/>
    </row>
    <row r="39" spans="1:17" ht="39.75" customHeight="1" thickBot="1">
      <c r="A39" s="240" t="s">
        <v>650</v>
      </c>
      <c r="B39" s="241"/>
      <c r="C39" s="233">
        <f>SUM(D39:E39)</f>
        <v>0</v>
      </c>
      <c r="D39" s="242">
        <v>0</v>
      </c>
      <c r="E39" s="243" t="s">
        <v>16</v>
      </c>
      <c r="F39" s="233">
        <f>SUM(G39:H39)</f>
        <v>0</v>
      </c>
      <c r="G39" s="242">
        <v>0</v>
      </c>
      <c r="H39" s="243" t="s">
        <v>16</v>
      </c>
      <c r="I39" s="233">
        <f>SUM(J39:K39)</f>
        <v>0</v>
      </c>
      <c r="J39" s="242">
        <v>0</v>
      </c>
      <c r="K39" s="243" t="s">
        <v>16</v>
      </c>
      <c r="L39" s="235"/>
      <c r="M39" s="235"/>
      <c r="N39" s="235"/>
      <c r="O39" s="235"/>
      <c r="P39" s="235"/>
      <c r="Q39" s="235"/>
    </row>
    <row r="40" spans="1:17" ht="63" customHeight="1">
      <c r="A40" s="244" t="s">
        <v>651</v>
      </c>
      <c r="B40" s="245" t="s">
        <v>644</v>
      </c>
      <c r="C40" s="236">
        <f>SUM(C42:C43)</f>
        <v>0</v>
      </c>
      <c r="D40" s="236">
        <f t="shared" ref="D40:K40" si="6">SUM(D42:D43)</f>
        <v>0</v>
      </c>
      <c r="E40" s="236">
        <f t="shared" si="6"/>
        <v>0</v>
      </c>
      <c r="F40" s="236">
        <f t="shared" si="6"/>
        <v>0</v>
      </c>
      <c r="G40" s="236">
        <f t="shared" si="6"/>
        <v>0</v>
      </c>
      <c r="H40" s="236">
        <f t="shared" si="6"/>
        <v>0</v>
      </c>
      <c r="I40" s="236">
        <f t="shared" si="6"/>
        <v>0</v>
      </c>
      <c r="J40" s="236">
        <f t="shared" si="6"/>
        <v>0</v>
      </c>
      <c r="K40" s="236">
        <f t="shared" si="6"/>
        <v>0</v>
      </c>
      <c r="L40" s="235"/>
      <c r="M40" s="235"/>
      <c r="N40" s="235"/>
      <c r="O40" s="235"/>
      <c r="P40" s="235"/>
      <c r="Q40" s="235"/>
    </row>
    <row r="41" spans="1:17">
      <c r="A41" s="234" t="s">
        <v>464</v>
      </c>
      <c r="B41" s="246"/>
      <c r="C41" s="219"/>
      <c r="D41" s="228"/>
      <c r="E41" s="230"/>
      <c r="F41" s="219"/>
      <c r="G41" s="228"/>
      <c r="H41" s="230"/>
      <c r="I41" s="219"/>
      <c r="J41" s="228"/>
      <c r="K41" s="230"/>
      <c r="L41" s="235"/>
      <c r="M41" s="235"/>
      <c r="N41" s="235"/>
      <c r="O41" s="235"/>
      <c r="P41" s="235"/>
      <c r="Q41" s="235"/>
    </row>
    <row r="42" spans="1:17" ht="34.5" customHeight="1" thickBot="1">
      <c r="A42" s="234" t="s">
        <v>645</v>
      </c>
      <c r="B42" s="246"/>
      <c r="C42" s="233">
        <f>SUM(D42:E42)</f>
        <v>0</v>
      </c>
      <c r="D42" s="228">
        <v>0</v>
      </c>
      <c r="E42" s="230" t="s">
        <v>16</v>
      </c>
      <c r="F42" s="233">
        <f>SUM(G42:H42)</f>
        <v>0</v>
      </c>
      <c r="G42" s="228">
        <v>0</v>
      </c>
      <c r="H42" s="230" t="s">
        <v>16</v>
      </c>
      <c r="I42" s="233">
        <f>SUM(J42:K42)</f>
        <v>0</v>
      </c>
      <c r="J42" s="228">
        <v>0</v>
      </c>
      <c r="K42" s="230" t="s">
        <v>16</v>
      </c>
      <c r="L42" s="235"/>
      <c r="M42" s="235"/>
      <c r="N42" s="235"/>
      <c r="O42" s="235"/>
      <c r="P42" s="235"/>
      <c r="Q42" s="235"/>
    </row>
    <row r="43" spans="1:17" ht="41.25" customHeight="1" thickBot="1">
      <c r="A43" s="247" t="s">
        <v>652</v>
      </c>
      <c r="B43" s="248"/>
      <c r="C43" s="233">
        <f>SUM(D43:E43)</f>
        <v>0</v>
      </c>
      <c r="D43" s="242">
        <v>0</v>
      </c>
      <c r="E43" s="243" t="s">
        <v>16</v>
      </c>
      <c r="F43" s="233">
        <f>SUM(G43:H43)</f>
        <v>0</v>
      </c>
      <c r="G43" s="242">
        <v>0</v>
      </c>
      <c r="H43" s="243" t="s">
        <v>16</v>
      </c>
      <c r="I43" s="233">
        <f>SUM(J43:K43)</f>
        <v>0</v>
      </c>
      <c r="J43" s="242">
        <v>0</v>
      </c>
      <c r="K43" s="243" t="s">
        <v>16</v>
      </c>
      <c r="L43" s="235"/>
      <c r="M43" s="235"/>
      <c r="N43" s="235"/>
      <c r="O43" s="235"/>
      <c r="P43" s="235"/>
      <c r="Q43" s="235"/>
    </row>
    <row r="44" spans="1:17" ht="54" customHeight="1" thickBot="1">
      <c r="A44" s="249" t="s">
        <v>653</v>
      </c>
      <c r="B44" s="250"/>
      <c r="C44" s="251">
        <f t="shared" ref="C44:H44" si="7">SUM(C46,C51,C55,C67)</f>
        <v>2.0000000000000001E-4</v>
      </c>
      <c r="D44" s="251">
        <f t="shared" si="7"/>
        <v>0</v>
      </c>
      <c r="E44" s="251">
        <f t="shared" si="7"/>
        <v>2.0000000000000001E-4</v>
      </c>
      <c r="F44" s="251">
        <f t="shared" si="7"/>
        <v>95856.148099999991</v>
      </c>
      <c r="G44" s="251">
        <f t="shared" si="7"/>
        <v>27629.990399999995</v>
      </c>
      <c r="H44" s="251">
        <f t="shared" si="7"/>
        <v>68226.157699999996</v>
      </c>
      <c r="I44" s="251">
        <f>SUM(I46,I51,I55-I65,I66,I67)</f>
        <v>-186894.9069</v>
      </c>
      <c r="J44" s="251">
        <f>SUM(J46,J51,J55-J65,J66,J67)</f>
        <v>-238571.35089999996</v>
      </c>
      <c r="K44" s="251">
        <f>SUM(K46,K51,K55-J65,J66,K67)</f>
        <v>51676.444000000003</v>
      </c>
      <c r="L44" s="235"/>
      <c r="M44" s="235"/>
      <c r="N44" s="235"/>
      <c r="O44" s="235"/>
      <c r="P44" s="235"/>
      <c r="Q44" s="235"/>
    </row>
    <row r="45" spans="1:17" ht="15.75" thickBot="1">
      <c r="A45" s="252" t="s">
        <v>9</v>
      </c>
      <c r="B45" s="253"/>
      <c r="C45" s="254"/>
      <c r="D45" s="255"/>
      <c r="E45" s="256"/>
      <c r="F45" s="254"/>
      <c r="G45" s="255"/>
      <c r="H45" s="256"/>
      <c r="I45" s="254"/>
      <c r="J45" s="255"/>
      <c r="K45" s="256"/>
      <c r="L45" s="235"/>
      <c r="M45" s="235"/>
      <c r="N45" s="235"/>
      <c r="O45" s="235"/>
      <c r="P45" s="235"/>
      <c r="Q45" s="235"/>
    </row>
    <row r="46" spans="1:17" ht="46.5" customHeight="1" thickBot="1">
      <c r="A46" s="257" t="s">
        <v>654</v>
      </c>
      <c r="B46" s="250"/>
      <c r="C46" s="258">
        <f>SUM(C48:C50)</f>
        <v>0</v>
      </c>
      <c r="D46" s="259" t="s">
        <v>632</v>
      </c>
      <c r="E46" s="258">
        <f>SUM(E48:E50)</f>
        <v>0</v>
      </c>
      <c r="F46" s="258">
        <f>SUM(F48:F50)</f>
        <v>0</v>
      </c>
      <c r="G46" s="259" t="s">
        <v>632</v>
      </c>
      <c r="H46" s="258">
        <f>SUM(H48:H50)</f>
        <v>0</v>
      </c>
      <c r="I46" s="258">
        <f>SUM(I48:I50)</f>
        <v>0</v>
      </c>
      <c r="J46" s="259" t="s">
        <v>632</v>
      </c>
      <c r="K46" s="258">
        <f>SUM(K48:K50)</f>
        <v>0</v>
      </c>
      <c r="L46" s="211"/>
      <c r="M46" s="211"/>
      <c r="N46" s="211"/>
      <c r="O46" s="211"/>
      <c r="P46" s="211"/>
      <c r="Q46" s="211"/>
    </row>
    <row r="47" spans="1:17">
      <c r="A47" s="260" t="s">
        <v>464</v>
      </c>
      <c r="B47" s="261"/>
      <c r="C47" s="214"/>
      <c r="D47" s="262"/>
      <c r="E47" s="216"/>
      <c r="F47" s="214"/>
      <c r="G47" s="262"/>
      <c r="H47" s="216"/>
      <c r="I47" s="214"/>
      <c r="J47" s="262"/>
      <c r="K47" s="216"/>
      <c r="L47" s="211"/>
      <c r="M47" s="211"/>
      <c r="N47" s="211"/>
      <c r="O47" s="211"/>
      <c r="P47" s="211"/>
      <c r="Q47" s="211"/>
    </row>
    <row r="48" spans="1:17" ht="37.5" customHeight="1" thickBot="1">
      <c r="A48" s="234" t="s">
        <v>655</v>
      </c>
      <c r="B48" s="246" t="s">
        <v>656</v>
      </c>
      <c r="C48" s="233">
        <v>0</v>
      </c>
      <c r="D48" s="228" t="s">
        <v>632</v>
      </c>
      <c r="E48" s="230"/>
      <c r="F48" s="233">
        <f>SUM(G48:H48)</f>
        <v>0</v>
      </c>
      <c r="G48" s="228" t="s">
        <v>632</v>
      </c>
      <c r="H48" s="230"/>
      <c r="I48" s="233">
        <f>SUM(J48:K48)</f>
        <v>0</v>
      </c>
      <c r="J48" s="228" t="s">
        <v>632</v>
      </c>
      <c r="K48" s="230"/>
      <c r="L48" s="220"/>
      <c r="M48" s="220"/>
      <c r="N48" s="220"/>
      <c r="O48" s="220"/>
      <c r="P48" s="220"/>
      <c r="Q48" s="220"/>
    </row>
    <row r="49" spans="1:17" ht="65.25" customHeight="1" thickBot="1">
      <c r="A49" s="234" t="s">
        <v>657</v>
      </c>
      <c r="B49" s="246" t="s">
        <v>656</v>
      </c>
      <c r="C49" s="233">
        <f>SUM(D49:E49)</f>
        <v>0</v>
      </c>
      <c r="D49" s="259" t="s">
        <v>632</v>
      </c>
      <c r="E49" s="263">
        <v>0</v>
      </c>
      <c r="F49" s="233">
        <f>SUM(G49:H49)</f>
        <v>0</v>
      </c>
      <c r="G49" s="259" t="s">
        <v>632</v>
      </c>
      <c r="H49" s="263">
        <v>0</v>
      </c>
      <c r="I49" s="233">
        <f>SUM(J49:K49)</f>
        <v>0</v>
      </c>
      <c r="J49" s="259" t="s">
        <v>632</v>
      </c>
      <c r="K49" s="263">
        <v>0</v>
      </c>
      <c r="L49" s="211"/>
      <c r="M49" s="211"/>
      <c r="N49" s="211"/>
      <c r="O49" s="211"/>
      <c r="P49" s="211"/>
      <c r="Q49" s="211"/>
    </row>
    <row r="50" spans="1:17" ht="1.5" hidden="1" customHeight="1" thickBot="1">
      <c r="A50" s="247" t="s">
        <v>658</v>
      </c>
      <c r="B50" s="248" t="s">
        <v>659</v>
      </c>
      <c r="C50" s="233">
        <f>SUM(D50:E50)</f>
        <v>0</v>
      </c>
      <c r="D50" s="242" t="s">
        <v>632</v>
      </c>
      <c r="E50" s="243">
        <v>0</v>
      </c>
      <c r="F50" s="233">
        <f>SUM(G50:H50)</f>
        <v>0</v>
      </c>
      <c r="G50" s="242" t="s">
        <v>632</v>
      </c>
      <c r="H50" s="243">
        <v>0</v>
      </c>
      <c r="I50" s="233">
        <f>SUM(J50:K50)</f>
        <v>0</v>
      </c>
      <c r="J50" s="242" t="s">
        <v>632</v>
      </c>
      <c r="K50" s="243">
        <v>0</v>
      </c>
      <c r="L50" s="220"/>
      <c r="M50" s="220"/>
      <c r="N50" s="220"/>
      <c r="O50" s="220"/>
      <c r="P50" s="220"/>
      <c r="Q50" s="220"/>
    </row>
    <row r="51" spans="1:17" ht="15.75" hidden="1" thickBot="1">
      <c r="A51" s="257" t="s">
        <v>660</v>
      </c>
      <c r="B51" s="250"/>
      <c r="C51" s="193">
        <f>SUM(C53:C54)</f>
        <v>0</v>
      </c>
      <c r="D51" s="193">
        <f t="shared" ref="D51:K51" si="8">SUM(D53:D54)</f>
        <v>0</v>
      </c>
      <c r="E51" s="193">
        <f t="shared" si="8"/>
        <v>0</v>
      </c>
      <c r="F51" s="193">
        <f t="shared" si="8"/>
        <v>0</v>
      </c>
      <c r="G51" s="193">
        <f t="shared" si="8"/>
        <v>0</v>
      </c>
      <c r="H51" s="193">
        <f t="shared" si="8"/>
        <v>0</v>
      </c>
      <c r="I51" s="193">
        <f t="shared" si="8"/>
        <v>0</v>
      </c>
      <c r="J51" s="193">
        <f t="shared" si="8"/>
        <v>0</v>
      </c>
      <c r="K51" s="193">
        <f t="shared" si="8"/>
        <v>0</v>
      </c>
      <c r="L51" s="211"/>
      <c r="M51" s="211"/>
      <c r="N51" s="211"/>
      <c r="O51" s="211"/>
      <c r="P51" s="211"/>
      <c r="Q51" s="211"/>
    </row>
    <row r="52" spans="1:17">
      <c r="A52" s="260" t="s">
        <v>464</v>
      </c>
      <c r="B52" s="261"/>
      <c r="C52" s="264"/>
      <c r="D52" s="262"/>
      <c r="E52" s="265"/>
      <c r="F52" s="264"/>
      <c r="G52" s="262"/>
      <c r="H52" s="265"/>
      <c r="I52" s="264"/>
      <c r="J52" s="262"/>
      <c r="K52" s="265"/>
      <c r="L52" s="211"/>
      <c r="M52" s="211"/>
      <c r="N52" s="211"/>
      <c r="O52" s="211"/>
      <c r="P52" s="211"/>
      <c r="Q52" s="211"/>
    </row>
    <row r="53" spans="1:17" ht="42.75" customHeight="1" thickBot="1">
      <c r="A53" s="234" t="s">
        <v>661</v>
      </c>
      <c r="B53" s="246" t="s">
        <v>662</v>
      </c>
      <c r="C53" s="233">
        <f>SUM(D53:E53)</f>
        <v>0</v>
      </c>
      <c r="D53" s="266">
        <v>0</v>
      </c>
      <c r="E53" s="267"/>
      <c r="F53" s="233">
        <f>SUM(G53:H53)</f>
        <v>0</v>
      </c>
      <c r="G53" s="266">
        <v>0</v>
      </c>
      <c r="H53" s="267"/>
      <c r="I53" s="233">
        <f>SUM(J53:K53)</f>
        <v>0</v>
      </c>
      <c r="J53" s="266">
        <v>0</v>
      </c>
      <c r="K53" s="267"/>
      <c r="L53" s="220"/>
      <c r="M53" s="220"/>
      <c r="N53" s="220"/>
      <c r="O53" s="220"/>
      <c r="P53" s="220"/>
      <c r="Q53" s="220"/>
    </row>
    <row r="54" spans="1:17" ht="15.75" thickBot="1">
      <c r="A54" s="231" t="s">
        <v>663</v>
      </c>
      <c r="B54" s="246" t="s">
        <v>664</v>
      </c>
      <c r="C54" s="233">
        <f>SUM(D54:E54)</f>
        <v>0</v>
      </c>
      <c r="D54" s="268">
        <v>0</v>
      </c>
      <c r="E54" s="269"/>
      <c r="F54" s="233">
        <f>SUM(G54:H54)</f>
        <v>0</v>
      </c>
      <c r="G54" s="268">
        <v>0</v>
      </c>
      <c r="H54" s="269"/>
      <c r="I54" s="233">
        <f>SUM(J54:K54)</f>
        <v>0</v>
      </c>
      <c r="J54" s="268">
        <v>0</v>
      </c>
      <c r="K54" s="269"/>
      <c r="L54" s="220"/>
      <c r="M54" s="220"/>
      <c r="N54" s="220"/>
      <c r="O54" s="220"/>
      <c r="P54" s="220"/>
      <c r="Q54" s="220"/>
    </row>
    <row r="55" spans="1:17" ht="58.5" customHeight="1" thickBot="1">
      <c r="A55" s="270" t="s">
        <v>665</v>
      </c>
      <c r="B55" s="271"/>
      <c r="C55" s="272">
        <f>SUM(D55:E55)</f>
        <v>2.0000000000000001E-4</v>
      </c>
      <c r="D55" s="258">
        <f>D57-D60</f>
        <v>0</v>
      </c>
      <c r="E55" s="258">
        <f>E61</f>
        <v>2.0000000000000001E-4</v>
      </c>
      <c r="F55" s="272">
        <f>SUM(G55:H55)</f>
        <v>95856.148099999991</v>
      </c>
      <c r="G55" s="258">
        <f>G57-G60</f>
        <v>27629.990399999995</v>
      </c>
      <c r="H55" s="258">
        <f>H61</f>
        <v>68226.157699999996</v>
      </c>
      <c r="I55" s="272">
        <f>SUM(J55:K55)</f>
        <v>95856.147899999996</v>
      </c>
      <c r="J55" s="258">
        <f>J57-J60</f>
        <v>27629.990399999995</v>
      </c>
      <c r="K55" s="258">
        <f>K61</f>
        <v>68226.157500000001</v>
      </c>
      <c r="L55" s="211"/>
      <c r="M55" s="211"/>
      <c r="N55" s="211"/>
      <c r="O55" s="211"/>
      <c r="P55" s="211"/>
      <c r="Q55" s="211"/>
    </row>
    <row r="56" spans="1:17" ht="15.75" customHeight="1">
      <c r="A56" s="229" t="s">
        <v>336</v>
      </c>
      <c r="B56" s="103"/>
      <c r="C56" s="273"/>
      <c r="D56" s="274"/>
      <c r="E56" s="275"/>
      <c r="F56" s="273"/>
      <c r="G56" s="274"/>
      <c r="H56" s="275"/>
      <c r="I56" s="273"/>
      <c r="J56" s="274"/>
      <c r="K56" s="275"/>
      <c r="L56" s="211"/>
      <c r="M56" s="211"/>
      <c r="N56" s="211"/>
      <c r="O56" s="211"/>
      <c r="P56" s="211"/>
      <c r="Q56" s="211"/>
    </row>
    <row r="57" spans="1:17" ht="40.5" customHeight="1">
      <c r="A57" s="260" t="s">
        <v>666</v>
      </c>
      <c r="B57" s="276">
        <v>9320</v>
      </c>
      <c r="C57" s="277">
        <f>SUM(D57:E57)</f>
        <v>1E-4</v>
      </c>
      <c r="D57" s="278">
        <v>1E-4</v>
      </c>
      <c r="E57" s="279" t="s">
        <v>16</v>
      </c>
      <c r="F57" s="277">
        <f>SUM(G57:H57)</f>
        <v>81324.390499999994</v>
      </c>
      <c r="G57" s="277">
        <v>81324.390499999994</v>
      </c>
      <c r="H57" s="279" t="s">
        <v>16</v>
      </c>
      <c r="I57" s="277">
        <f>SUM(J57:K57)</f>
        <v>81324.390400000004</v>
      </c>
      <c r="J57" s="277">
        <v>81324.390400000004</v>
      </c>
      <c r="K57" s="279" t="s">
        <v>16</v>
      </c>
      <c r="L57" s="220"/>
      <c r="M57" s="220"/>
      <c r="N57" s="220"/>
      <c r="O57" s="220"/>
      <c r="P57" s="220"/>
      <c r="Q57" s="220"/>
    </row>
    <row r="58" spans="1:17">
      <c r="A58" s="229" t="s">
        <v>138</v>
      </c>
      <c r="B58" s="280"/>
      <c r="C58" s="219"/>
      <c r="D58" s="225"/>
      <c r="E58" s="230"/>
      <c r="F58" s="219"/>
      <c r="G58" s="219"/>
      <c r="H58" s="230"/>
      <c r="I58" s="219"/>
      <c r="J58" s="219"/>
      <c r="K58" s="230"/>
      <c r="L58" s="220"/>
      <c r="M58" s="220"/>
      <c r="N58" s="220"/>
      <c r="O58" s="220"/>
      <c r="P58" s="220"/>
      <c r="Q58" s="220"/>
    </row>
    <row r="59" spans="1:17" ht="49.5" customHeight="1">
      <c r="A59" s="234" t="s">
        <v>667</v>
      </c>
      <c r="B59" s="280"/>
      <c r="C59" s="277">
        <f>SUM(D59:E59)</f>
        <v>0</v>
      </c>
      <c r="D59" s="225">
        <v>0</v>
      </c>
      <c r="E59" s="226" t="s">
        <v>632</v>
      </c>
      <c r="F59" s="277">
        <f>SUM(G59:H59)</f>
        <v>27629.990399999999</v>
      </c>
      <c r="G59" s="277">
        <v>27629.990399999999</v>
      </c>
      <c r="H59" s="226" t="s">
        <v>632</v>
      </c>
      <c r="I59" s="277">
        <f>SUM(J59:K59)</f>
        <v>27629.990399999999</v>
      </c>
      <c r="J59" s="277">
        <v>27629.990399999999</v>
      </c>
      <c r="K59" s="226" t="s">
        <v>632</v>
      </c>
      <c r="L59" s="220"/>
      <c r="M59" s="220"/>
      <c r="N59" s="220"/>
      <c r="O59" s="220"/>
      <c r="P59" s="220"/>
      <c r="Q59" s="220"/>
    </row>
    <row r="60" spans="1:17" ht="44.25" customHeight="1" thickBot="1">
      <c r="A60" s="234" t="s">
        <v>668</v>
      </c>
      <c r="B60" s="280"/>
      <c r="C60" s="219">
        <f>C57-C59</f>
        <v>1E-4</v>
      </c>
      <c r="D60" s="219">
        <f>D57-D59</f>
        <v>1E-4</v>
      </c>
      <c r="E60" s="226" t="s">
        <v>16</v>
      </c>
      <c r="F60" s="219">
        <f>F57-F59</f>
        <v>53694.400099999999</v>
      </c>
      <c r="G60" s="219">
        <f>G57-G59</f>
        <v>53694.400099999999</v>
      </c>
      <c r="H60" s="226" t="s">
        <v>16</v>
      </c>
      <c r="I60" s="219">
        <f>I57-I59</f>
        <v>53694.400000000009</v>
      </c>
      <c r="J60" s="219">
        <f>J57-J59</f>
        <v>53694.400000000009</v>
      </c>
      <c r="K60" s="226" t="s">
        <v>16</v>
      </c>
      <c r="L60" s="220"/>
      <c r="M60" s="220"/>
      <c r="N60" s="220"/>
      <c r="O60" s="220"/>
      <c r="P60" s="220"/>
      <c r="Q60" s="220"/>
    </row>
    <row r="61" spans="1:17" ht="44.25" customHeight="1" thickBot="1">
      <c r="A61" s="281" t="s">
        <v>669</v>
      </c>
      <c r="B61" s="282">
        <v>9330</v>
      </c>
      <c r="C61" s="258">
        <f t="shared" ref="C61:K61" si="9">SUM(C63,C64)</f>
        <v>2.0000000000000001E-4</v>
      </c>
      <c r="D61" s="258">
        <f t="shared" si="9"/>
        <v>0</v>
      </c>
      <c r="E61" s="258">
        <f t="shared" si="9"/>
        <v>2.0000000000000001E-4</v>
      </c>
      <c r="F61" s="258">
        <f t="shared" si="9"/>
        <v>68226.157699999996</v>
      </c>
      <c r="G61" s="258">
        <f t="shared" si="9"/>
        <v>0</v>
      </c>
      <c r="H61" s="258">
        <f t="shared" si="9"/>
        <v>68226.157699999996</v>
      </c>
      <c r="I61" s="258">
        <f t="shared" si="9"/>
        <v>68226.157500000001</v>
      </c>
      <c r="J61" s="258">
        <f t="shared" si="9"/>
        <v>0</v>
      </c>
      <c r="K61" s="258">
        <f t="shared" si="9"/>
        <v>68226.157500000001</v>
      </c>
      <c r="L61" s="220"/>
      <c r="M61" s="220"/>
      <c r="N61" s="220"/>
      <c r="O61" s="220"/>
      <c r="P61" s="220"/>
      <c r="Q61" s="220"/>
    </row>
    <row r="62" spans="1:17">
      <c r="A62" s="229" t="s">
        <v>138</v>
      </c>
      <c r="B62" s="282"/>
      <c r="C62" s="283"/>
      <c r="D62" s="228"/>
      <c r="E62" s="230"/>
      <c r="F62" s="283"/>
      <c r="G62" s="228"/>
      <c r="H62" s="230"/>
      <c r="I62" s="283"/>
      <c r="J62" s="228"/>
      <c r="K62" s="230"/>
      <c r="L62" s="220"/>
      <c r="M62" s="220"/>
      <c r="N62" s="220"/>
      <c r="O62" s="220"/>
      <c r="P62" s="220"/>
      <c r="Q62" s="220"/>
    </row>
    <row r="63" spans="1:17" ht="36" customHeight="1" thickBot="1">
      <c r="A63" s="234" t="s">
        <v>670</v>
      </c>
      <c r="B63" s="282"/>
      <c r="C63" s="233">
        <f>SUM(D63:E63)</f>
        <v>1E-4</v>
      </c>
      <c r="D63" s="228" t="s">
        <v>632</v>
      </c>
      <c r="E63" s="230">
        <v>1E-4</v>
      </c>
      <c r="F63" s="233">
        <f>SUM(G63:H63)</f>
        <v>14531.757600000001</v>
      </c>
      <c r="G63" s="228" t="s">
        <v>632</v>
      </c>
      <c r="H63" s="230">
        <v>14531.757600000001</v>
      </c>
      <c r="I63" s="233">
        <f>SUM(J63:K63)</f>
        <v>14531.7575</v>
      </c>
      <c r="J63" s="228" t="s">
        <v>632</v>
      </c>
      <c r="K63" s="230">
        <v>14531.7575</v>
      </c>
      <c r="L63" s="220"/>
      <c r="M63" s="220"/>
      <c r="N63" s="220"/>
      <c r="O63" s="220"/>
      <c r="P63" s="220"/>
      <c r="Q63" s="220"/>
    </row>
    <row r="64" spans="1:17" ht="40.5" customHeight="1" thickBot="1">
      <c r="A64" s="234" t="s">
        <v>671</v>
      </c>
      <c r="B64" s="282"/>
      <c r="C64" s="233">
        <f>SUM(C60)</f>
        <v>1E-4</v>
      </c>
      <c r="D64" s="228" t="s">
        <v>632</v>
      </c>
      <c r="E64" s="233">
        <f>SUM(D60)</f>
        <v>1E-4</v>
      </c>
      <c r="F64" s="233">
        <f>SUM(F60)</f>
        <v>53694.400099999999</v>
      </c>
      <c r="G64" s="228" t="s">
        <v>632</v>
      </c>
      <c r="H64" s="233">
        <f>SUM(G60)</f>
        <v>53694.400099999999</v>
      </c>
      <c r="I64" s="233">
        <f>SUM(I60)</f>
        <v>53694.400000000009</v>
      </c>
      <c r="J64" s="228" t="s">
        <v>632</v>
      </c>
      <c r="K64" s="233">
        <f>SUM(J60)</f>
        <v>53694.400000000009</v>
      </c>
      <c r="L64" s="220"/>
      <c r="M64" s="220"/>
      <c r="N64" s="220"/>
      <c r="O64" s="220"/>
      <c r="P64" s="220"/>
      <c r="Q64" s="220"/>
    </row>
    <row r="65" spans="1:17" ht="64.5" customHeight="1" thickBot="1">
      <c r="A65" s="284" t="s">
        <v>672</v>
      </c>
      <c r="B65" s="285"/>
      <c r="C65" s="233" t="s">
        <v>16</v>
      </c>
      <c r="D65" s="286" t="s">
        <v>632</v>
      </c>
      <c r="E65" s="287" t="s">
        <v>16</v>
      </c>
      <c r="F65" s="233" t="s">
        <v>16</v>
      </c>
      <c r="G65" s="286" t="s">
        <v>632</v>
      </c>
      <c r="H65" s="287" t="s">
        <v>16</v>
      </c>
      <c r="I65" s="233">
        <f>SUM(J65:K65)</f>
        <v>0</v>
      </c>
      <c r="J65" s="286">
        <v>0</v>
      </c>
      <c r="K65" s="287">
        <v>0</v>
      </c>
      <c r="L65" s="220"/>
      <c r="M65" s="220"/>
      <c r="N65" s="220"/>
      <c r="O65" s="220"/>
      <c r="P65" s="220"/>
      <c r="Q65" s="220"/>
    </row>
    <row r="66" spans="1:17" ht="78.75" customHeight="1" thickBot="1">
      <c r="A66" s="288" t="s">
        <v>673</v>
      </c>
      <c r="B66" s="289"/>
      <c r="C66" s="233">
        <f>SUM(D66:E66)</f>
        <v>0</v>
      </c>
      <c r="D66" s="228" t="s">
        <v>16</v>
      </c>
      <c r="E66" s="230">
        <v>0</v>
      </c>
      <c r="F66" s="233">
        <f>SUM(G66:H66)</f>
        <v>0</v>
      </c>
      <c r="G66" s="286" t="s">
        <v>632</v>
      </c>
      <c r="H66" s="230">
        <v>0</v>
      </c>
      <c r="I66" s="233">
        <f>SUM(J66:K66)</f>
        <v>0</v>
      </c>
      <c r="J66" s="286">
        <v>0</v>
      </c>
      <c r="K66" s="230">
        <v>0</v>
      </c>
      <c r="L66" s="220"/>
      <c r="M66" s="220"/>
      <c r="N66" s="220"/>
      <c r="O66" s="220"/>
      <c r="P66" s="220"/>
      <c r="Q66" s="220"/>
    </row>
    <row r="67" spans="1:17" ht="73.5" customHeight="1">
      <c r="A67" s="290" t="s">
        <v>674</v>
      </c>
      <c r="B67" s="289"/>
      <c r="C67" s="224">
        <f>SUM(D67:E67)</f>
        <v>0</v>
      </c>
      <c r="D67" s="228">
        <v>0</v>
      </c>
      <c r="E67" s="230">
        <v>0</v>
      </c>
      <c r="F67" s="224">
        <f>SUM(G67:H67)</f>
        <v>0</v>
      </c>
      <c r="G67" s="228">
        <v>0</v>
      </c>
      <c r="H67" s="230">
        <v>0</v>
      </c>
      <c r="I67" s="224">
        <f>SUM(J67:K67)</f>
        <v>-282751.05479999998</v>
      </c>
      <c r="J67" s="228">
        <v>-266201.34129999997</v>
      </c>
      <c r="K67" s="230">
        <v>-16549.713500000002</v>
      </c>
      <c r="L67" s="220"/>
      <c r="M67" s="220"/>
      <c r="N67" s="220"/>
      <c r="O67" s="220"/>
      <c r="P67" s="220"/>
      <c r="Q67" s="220"/>
    </row>
    <row r="68" spans="1:17" ht="58.5" customHeight="1">
      <c r="A68" s="291" t="s">
        <v>675</v>
      </c>
      <c r="B68" s="289"/>
      <c r="C68" s="224">
        <f>SUM(D68:E68)</f>
        <v>0</v>
      </c>
      <c r="D68" s="286">
        <v>0</v>
      </c>
      <c r="E68" s="230">
        <v>0</v>
      </c>
      <c r="F68" s="224">
        <f>SUM(G68:H68)</f>
        <v>0</v>
      </c>
      <c r="G68" s="286">
        <v>0</v>
      </c>
      <c r="H68" s="230">
        <v>0</v>
      </c>
      <c r="I68" s="224">
        <f>SUM(J68:K68)</f>
        <v>-27629.990399999999</v>
      </c>
      <c r="J68" s="286">
        <v>-27629.990399999999</v>
      </c>
      <c r="K68" s="230">
        <v>0</v>
      </c>
      <c r="L68" s="220"/>
      <c r="M68" s="220"/>
      <c r="N68" s="220"/>
      <c r="O68" s="220"/>
      <c r="P68" s="220"/>
      <c r="Q68" s="220"/>
    </row>
    <row r="69" spans="1:17" ht="26.25" customHeight="1">
      <c r="A69" s="217" t="s">
        <v>676</v>
      </c>
      <c r="B69" s="280"/>
      <c r="C69" s="219">
        <f>SUM(C71)</f>
        <v>0</v>
      </c>
      <c r="D69" s="219">
        <f t="shared" ref="D69:K69" si="10">SUM(D71)</f>
        <v>0</v>
      </c>
      <c r="E69" s="219">
        <f t="shared" si="10"/>
        <v>0</v>
      </c>
      <c r="F69" s="219">
        <f t="shared" si="10"/>
        <v>0</v>
      </c>
      <c r="G69" s="219">
        <f t="shared" si="10"/>
        <v>0</v>
      </c>
      <c r="H69" s="219">
        <f t="shared" si="10"/>
        <v>0</v>
      </c>
      <c r="I69" s="219">
        <f t="shared" si="10"/>
        <v>0</v>
      </c>
      <c r="J69" s="219">
        <f t="shared" si="10"/>
        <v>0</v>
      </c>
      <c r="K69" s="219">
        <f t="shared" si="10"/>
        <v>0</v>
      </c>
      <c r="L69" s="220"/>
      <c r="M69" s="220"/>
      <c r="N69" s="220"/>
      <c r="O69" s="220"/>
      <c r="P69" s="220"/>
      <c r="Q69" s="220"/>
    </row>
    <row r="70" spans="1:17">
      <c r="A70" s="221" t="s">
        <v>9</v>
      </c>
      <c r="B70" s="280"/>
      <c r="C70" s="219"/>
      <c r="D70" s="225"/>
      <c r="E70" s="230"/>
      <c r="F70" s="219"/>
      <c r="G70" s="225"/>
      <c r="H70" s="230"/>
      <c r="I70" s="219"/>
      <c r="J70" s="225"/>
      <c r="K70" s="230"/>
      <c r="L70" s="220"/>
      <c r="M70" s="220"/>
      <c r="N70" s="220"/>
      <c r="O70" s="220"/>
      <c r="P70" s="220"/>
      <c r="Q70" s="220"/>
    </row>
    <row r="71" spans="1:17" ht="33.75" customHeight="1">
      <c r="A71" s="292" t="s">
        <v>677</v>
      </c>
      <c r="B71" s="280"/>
      <c r="C71" s="219">
        <f>SUM(C73,C77)</f>
        <v>0</v>
      </c>
      <c r="D71" s="219">
        <f t="shared" ref="D71:K71" si="11">SUM(D73,D77)</f>
        <v>0</v>
      </c>
      <c r="E71" s="219">
        <f t="shared" si="11"/>
        <v>0</v>
      </c>
      <c r="F71" s="219">
        <f t="shared" si="11"/>
        <v>0</v>
      </c>
      <c r="G71" s="219">
        <f t="shared" si="11"/>
        <v>0</v>
      </c>
      <c r="H71" s="219">
        <f t="shared" si="11"/>
        <v>0</v>
      </c>
      <c r="I71" s="219">
        <f t="shared" si="11"/>
        <v>0</v>
      </c>
      <c r="J71" s="219">
        <f t="shared" si="11"/>
        <v>0</v>
      </c>
      <c r="K71" s="219">
        <f t="shared" si="11"/>
        <v>0</v>
      </c>
      <c r="L71" s="220"/>
      <c r="M71" s="220"/>
      <c r="N71" s="220"/>
      <c r="O71" s="220"/>
      <c r="P71" s="220"/>
      <c r="Q71" s="220"/>
    </row>
    <row r="72" spans="1:17">
      <c r="A72" s="234" t="s">
        <v>9</v>
      </c>
      <c r="B72" s="280"/>
      <c r="C72" s="219"/>
      <c r="D72" s="228"/>
      <c r="E72" s="230"/>
      <c r="F72" s="219"/>
      <c r="G72" s="228"/>
      <c r="H72" s="230"/>
      <c r="I72" s="219"/>
      <c r="J72" s="228"/>
      <c r="K72" s="230"/>
      <c r="L72" s="220"/>
      <c r="M72" s="220"/>
      <c r="N72" s="220"/>
      <c r="O72" s="220"/>
      <c r="P72" s="220"/>
      <c r="Q72" s="220"/>
    </row>
    <row r="73" spans="1:17" ht="48.75" customHeight="1">
      <c r="A73" s="227" t="s">
        <v>678</v>
      </c>
      <c r="B73" s="280"/>
      <c r="C73" s="283">
        <f>SUM(C75:C76)</f>
        <v>0</v>
      </c>
      <c r="D73" s="228" t="s">
        <v>632</v>
      </c>
      <c r="E73" s="283">
        <f>SUM(E75:E76)</f>
        <v>0</v>
      </c>
      <c r="F73" s="283">
        <f>SUM(F75:F76)</f>
        <v>0</v>
      </c>
      <c r="G73" s="228" t="s">
        <v>632</v>
      </c>
      <c r="H73" s="283">
        <f>SUM(H75:H76)</f>
        <v>0</v>
      </c>
      <c r="I73" s="283">
        <f>SUM(I75:I76)</f>
        <v>0</v>
      </c>
      <c r="J73" s="228" t="s">
        <v>632</v>
      </c>
      <c r="K73" s="283">
        <f>SUM(K75:K76)</f>
        <v>0</v>
      </c>
      <c r="L73" s="220"/>
      <c r="M73" s="220"/>
      <c r="N73" s="220"/>
      <c r="O73" s="220"/>
      <c r="P73" s="220"/>
      <c r="Q73" s="220"/>
    </row>
    <row r="74" spans="1:17">
      <c r="A74" s="229" t="s">
        <v>138</v>
      </c>
      <c r="B74" s="280"/>
      <c r="C74" s="283"/>
      <c r="D74" s="228"/>
      <c r="E74" s="267"/>
      <c r="F74" s="283"/>
      <c r="G74" s="228"/>
      <c r="H74" s="267"/>
      <c r="I74" s="283"/>
      <c r="J74" s="228"/>
      <c r="K74" s="267"/>
      <c r="L74" s="220"/>
      <c r="M74" s="220"/>
      <c r="N74" s="220"/>
      <c r="O74" s="220"/>
      <c r="P74" s="220"/>
      <c r="Q74" s="220"/>
    </row>
    <row r="75" spans="1:17" ht="15.75" thickBot="1">
      <c r="A75" s="231" t="s">
        <v>633</v>
      </c>
      <c r="B75" s="246" t="s">
        <v>679</v>
      </c>
      <c r="C75" s="233">
        <f>SUM(D75:E75)</f>
        <v>0</v>
      </c>
      <c r="D75" s="228" t="s">
        <v>632</v>
      </c>
      <c r="E75" s="267">
        <v>0</v>
      </c>
      <c r="F75" s="233">
        <f>SUM(G75:H75)</f>
        <v>0</v>
      </c>
      <c r="G75" s="228" t="s">
        <v>632</v>
      </c>
      <c r="H75" s="267">
        <v>0</v>
      </c>
      <c r="I75" s="233">
        <f>SUM(J75:K75)</f>
        <v>0</v>
      </c>
      <c r="J75" s="228" t="s">
        <v>632</v>
      </c>
      <c r="K75" s="267">
        <v>0</v>
      </c>
      <c r="L75" s="220"/>
      <c r="M75" s="220"/>
      <c r="N75" s="220"/>
      <c r="O75" s="220"/>
      <c r="P75" s="220"/>
      <c r="Q75" s="220"/>
    </row>
    <row r="76" spans="1:17" ht="15.75" thickBot="1">
      <c r="A76" s="231" t="s">
        <v>635</v>
      </c>
      <c r="B76" s="246" t="s">
        <v>680</v>
      </c>
      <c r="C76" s="233">
        <f>SUM(D76:E76)</f>
        <v>0</v>
      </c>
      <c r="D76" s="228" t="s">
        <v>632</v>
      </c>
      <c r="E76" s="267"/>
      <c r="F76" s="233">
        <f>SUM(G76:H76)</f>
        <v>0</v>
      </c>
      <c r="G76" s="228" t="s">
        <v>632</v>
      </c>
      <c r="H76" s="267"/>
      <c r="I76" s="233">
        <f>SUM(J76:K76)</f>
        <v>0</v>
      </c>
      <c r="J76" s="228" t="s">
        <v>632</v>
      </c>
      <c r="K76" s="267"/>
      <c r="L76" s="220"/>
      <c r="M76" s="220"/>
      <c r="N76" s="220"/>
      <c r="O76" s="220"/>
      <c r="P76" s="220"/>
      <c r="Q76" s="220"/>
    </row>
    <row r="77" spans="1:17" ht="40.5" customHeight="1">
      <c r="A77" s="227" t="s">
        <v>681</v>
      </c>
      <c r="B77" s="293"/>
      <c r="C77" s="283">
        <f>SUM(C79,C83)</f>
        <v>0</v>
      </c>
      <c r="D77" s="283">
        <f t="shared" ref="D77:K77" si="12">SUM(D79,D83)</f>
        <v>0</v>
      </c>
      <c r="E77" s="283">
        <f t="shared" si="12"/>
        <v>0</v>
      </c>
      <c r="F77" s="283">
        <f t="shared" si="12"/>
        <v>0</v>
      </c>
      <c r="G77" s="283">
        <f t="shared" si="12"/>
        <v>0</v>
      </c>
      <c r="H77" s="283">
        <f t="shared" si="12"/>
        <v>0</v>
      </c>
      <c r="I77" s="283">
        <f t="shared" si="12"/>
        <v>0</v>
      </c>
      <c r="J77" s="283">
        <f t="shared" si="12"/>
        <v>0</v>
      </c>
      <c r="K77" s="283">
        <f t="shared" si="12"/>
        <v>0</v>
      </c>
    </row>
    <row r="78" spans="1:17">
      <c r="A78" s="229" t="s">
        <v>9</v>
      </c>
      <c r="B78" s="293"/>
      <c r="C78" s="283"/>
      <c r="D78" s="266"/>
      <c r="E78" s="267"/>
      <c r="F78" s="283"/>
      <c r="G78" s="266"/>
      <c r="H78" s="267"/>
      <c r="I78" s="283"/>
      <c r="J78" s="266"/>
      <c r="K78" s="267"/>
    </row>
    <row r="79" spans="1:17" ht="30.75" customHeight="1">
      <c r="A79" s="227" t="s">
        <v>682</v>
      </c>
      <c r="B79" s="293"/>
      <c r="C79" s="283">
        <f>SUM(C81:C82)</f>
        <v>0</v>
      </c>
      <c r="D79" s="228" t="s">
        <v>632</v>
      </c>
      <c r="E79" s="283">
        <f>SUM(E81:E82)</f>
        <v>0</v>
      </c>
      <c r="F79" s="283">
        <f>SUM(F81:F82)</f>
        <v>0</v>
      </c>
      <c r="G79" s="228" t="s">
        <v>632</v>
      </c>
      <c r="H79" s="283">
        <f>SUM(H81:H82)</f>
        <v>0</v>
      </c>
      <c r="I79" s="283">
        <f>SUM(I81:I82)</f>
        <v>0</v>
      </c>
      <c r="J79" s="228" t="s">
        <v>632</v>
      </c>
      <c r="K79" s="283">
        <f>SUM(K81:K82)</f>
        <v>0</v>
      </c>
    </row>
    <row r="80" spans="1:17">
      <c r="A80" s="229" t="s">
        <v>464</v>
      </c>
      <c r="B80" s="293"/>
      <c r="C80" s="283"/>
      <c r="D80" s="228"/>
      <c r="E80" s="267"/>
      <c r="F80" s="283"/>
      <c r="G80" s="228"/>
      <c r="H80" s="267"/>
      <c r="I80" s="283"/>
      <c r="J80" s="228"/>
      <c r="K80" s="267"/>
    </row>
    <row r="81" spans="1:19" ht="15.75" thickBot="1">
      <c r="A81" s="234" t="s">
        <v>683</v>
      </c>
      <c r="B81" s="246" t="s">
        <v>684</v>
      </c>
      <c r="C81" s="233">
        <f>SUM(D81:E81)</f>
        <v>0</v>
      </c>
      <c r="D81" s="228" t="s">
        <v>632</v>
      </c>
      <c r="E81" s="267">
        <v>0</v>
      </c>
      <c r="F81" s="233">
        <f>SUM(G81:H81)</f>
        <v>0</v>
      </c>
      <c r="G81" s="228" t="s">
        <v>632</v>
      </c>
      <c r="H81" s="267">
        <v>0</v>
      </c>
      <c r="I81" s="233">
        <f>SUM(J81:K81)</f>
        <v>0</v>
      </c>
      <c r="J81" s="228" t="s">
        <v>632</v>
      </c>
      <c r="K81" s="267">
        <v>0</v>
      </c>
    </row>
    <row r="82" spans="1:19" ht="39" customHeight="1" thickBot="1">
      <c r="A82" s="234" t="s">
        <v>685</v>
      </c>
      <c r="B82" s="246" t="s">
        <v>686</v>
      </c>
      <c r="C82" s="233">
        <f>SUM(D82:E82)</f>
        <v>0</v>
      </c>
      <c r="D82" s="228" t="s">
        <v>632</v>
      </c>
      <c r="E82" s="267">
        <v>0</v>
      </c>
      <c r="F82" s="233">
        <f>SUM(G82:H82)</f>
        <v>0</v>
      </c>
      <c r="G82" s="228" t="s">
        <v>632</v>
      </c>
      <c r="H82" s="267">
        <v>0</v>
      </c>
      <c r="I82" s="233">
        <f>SUM(J82:K82)</f>
        <v>0</v>
      </c>
      <c r="J82" s="228" t="s">
        <v>632</v>
      </c>
      <c r="K82" s="267">
        <v>0</v>
      </c>
    </row>
    <row r="83" spans="1:19" ht="48" customHeight="1">
      <c r="A83" s="227" t="s">
        <v>687</v>
      </c>
      <c r="B83" s="293"/>
      <c r="C83" s="283">
        <f>SUM(C85:C86)</f>
        <v>0</v>
      </c>
      <c r="D83" s="283">
        <f t="shared" ref="D83:K83" si="13">SUM(D85:D86)</f>
        <v>0</v>
      </c>
      <c r="E83" s="283">
        <f t="shared" si="13"/>
        <v>0</v>
      </c>
      <c r="F83" s="283">
        <f t="shared" si="13"/>
        <v>0</v>
      </c>
      <c r="G83" s="283">
        <f t="shared" si="13"/>
        <v>0</v>
      </c>
      <c r="H83" s="283">
        <f t="shared" si="13"/>
        <v>0</v>
      </c>
      <c r="I83" s="283">
        <f t="shared" si="13"/>
        <v>0</v>
      </c>
      <c r="J83" s="283">
        <f t="shared" si="13"/>
        <v>0</v>
      </c>
      <c r="K83" s="283">
        <f t="shared" si="13"/>
        <v>0</v>
      </c>
    </row>
    <row r="84" spans="1:19">
      <c r="A84" s="229" t="s">
        <v>464</v>
      </c>
      <c r="B84" s="293"/>
      <c r="C84" s="283"/>
      <c r="D84" s="266"/>
      <c r="E84" s="267"/>
      <c r="F84" s="283"/>
      <c r="G84" s="266"/>
      <c r="H84" s="267"/>
      <c r="I84" s="283"/>
      <c r="J84" s="266"/>
      <c r="K84" s="267"/>
    </row>
    <row r="85" spans="1:19" ht="44.25" customHeight="1" thickBot="1">
      <c r="A85" s="234" t="s">
        <v>688</v>
      </c>
      <c r="B85" s="246" t="s">
        <v>684</v>
      </c>
      <c r="C85" s="233">
        <f>SUM(D85:E85)</f>
        <v>0</v>
      </c>
      <c r="D85" s="266">
        <v>0</v>
      </c>
      <c r="E85" s="267" t="s">
        <v>16</v>
      </c>
      <c r="F85" s="233">
        <f>SUM(G85:H85)</f>
        <v>0</v>
      </c>
      <c r="G85" s="266">
        <v>0</v>
      </c>
      <c r="H85" s="267" t="s">
        <v>16</v>
      </c>
      <c r="I85" s="233">
        <f>SUM(J85:K85)</f>
        <v>0</v>
      </c>
      <c r="J85" s="266">
        <v>0</v>
      </c>
      <c r="K85" s="267" t="s">
        <v>16</v>
      </c>
    </row>
    <row r="86" spans="1:19" ht="55.5" customHeight="1" thickBot="1">
      <c r="A86" s="240" t="s">
        <v>689</v>
      </c>
      <c r="B86" s="294" t="s">
        <v>686</v>
      </c>
      <c r="C86" s="233">
        <f>SUM(D86:E86)</f>
        <v>0</v>
      </c>
      <c r="D86" s="268">
        <v>0</v>
      </c>
      <c r="E86" s="269" t="s">
        <v>16</v>
      </c>
      <c r="F86" s="233">
        <f>SUM(G86:H86)</f>
        <v>0</v>
      </c>
      <c r="G86" s="268">
        <v>0</v>
      </c>
      <c r="H86" s="269" t="s">
        <v>16</v>
      </c>
      <c r="I86" s="233">
        <f>SUM(J86:K86)</f>
        <v>0</v>
      </c>
      <c r="J86" s="268">
        <v>0</v>
      </c>
      <c r="K86" s="269" t="s">
        <v>16</v>
      </c>
    </row>
    <row r="87" spans="1:19" ht="6" customHeight="1">
      <c r="A87" s="114"/>
      <c r="B87" s="295"/>
      <c r="C87" s="114"/>
      <c r="D87" s="114"/>
      <c r="E87" s="114"/>
      <c r="F87" s="114"/>
      <c r="G87" s="114"/>
      <c r="H87" s="114"/>
      <c r="I87" s="114"/>
      <c r="J87" s="114"/>
      <c r="K87" s="114"/>
    </row>
    <row r="88" spans="1:19" ht="23.25" customHeight="1">
      <c r="F88" s="391" t="s">
        <v>753</v>
      </c>
      <c r="G88" s="392"/>
      <c r="H88" s="392"/>
      <c r="I88" s="392"/>
      <c r="J88" s="392"/>
      <c r="K88" s="392"/>
      <c r="L88" s="346"/>
      <c r="M88" s="346"/>
      <c r="N88" s="346"/>
      <c r="O88" s="346"/>
      <c r="P88" s="346"/>
      <c r="Q88" s="346"/>
      <c r="R88" s="346"/>
      <c r="S88" s="346"/>
    </row>
  </sheetData>
  <protectedRanges>
    <protectedRange sqref="B4:C4" name="Range25"/>
    <protectedRange sqref="E76" name="Range23"/>
    <protectedRange sqref="E54" name="Range21"/>
    <protectedRange sqref="H54" name="Range19"/>
    <protectedRange sqref="H48" name="Range17"/>
    <protectedRange sqref="K65" name="Range15"/>
    <protectedRange sqref="K53" name="Range13"/>
    <protectedRange sqref="K33" name="Range11"/>
    <protectedRange sqref="J68" name="Range9"/>
    <protectedRange sqref="J68" name="Range7"/>
    <protectedRange sqref="D67:E68 G67:H67 H68 J67:K67 K68 C70:K70 C72:K72 C74:K74 E75:E76 H75:H76 K75:K76 C78:K78 C80:K80 K81:K82 H81:H82 E81:E82 C84:K84 J85:J86 G85:G86 D85:D86" name="Range5"/>
    <protectedRange sqref="C31:K31 K32:K33 H32:H33 E32:E33 C35:K35 C37:K37 D38:D39 G38:G39 J38:J39 C41:K41 D42:D43 G42:G43 J42:J43 C45:K45 C47:K47 C48 E48:E50 H48:H50 K48:K50" name="Range3"/>
    <protectedRange sqref="C13:K13 C15:K15 C17:K17 C19:K19 E20:E21 H20:H21 K20:K21 C23:K23 C25:K25 C27:K27 E28:E29 H28:H29 K28:K29" name="Range2"/>
    <protectedRange sqref="C52:K52 J53:K54 G53:H54 D53:E54 C56:K56 J57:J59 G57:G59 D57:D59 C58:K58 C62:K62 K63 H63 E63 E65:E66 K66 H66" name="Range4"/>
    <protectedRange sqref="G68" name="Range6"/>
    <protectedRange sqref="G68" name="Range8"/>
    <protectedRange sqref="K32" name="Range10"/>
    <protectedRange sqref="K48" name="Range12"/>
    <protectedRange sqref="K54" name="Range14"/>
    <protectedRange sqref="H53" name="Range16"/>
    <protectedRange sqref="H65" name="Range18"/>
    <protectedRange sqref="E53" name="Range20"/>
    <protectedRange sqref="E48" name="Range22"/>
    <protectedRange sqref="J65:J66" name="Range24"/>
  </protectedRanges>
  <mergeCells count="11">
    <mergeCell ref="J2:K2"/>
    <mergeCell ref="J3:K3"/>
    <mergeCell ref="F88:K88"/>
    <mergeCell ref="A8:B9"/>
    <mergeCell ref="C8:E8"/>
    <mergeCell ref="F8:H8"/>
    <mergeCell ref="I8:K8"/>
    <mergeCell ref="C9:C10"/>
    <mergeCell ref="F9:F10"/>
    <mergeCell ref="I9:I10"/>
    <mergeCell ref="J4:K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B1:L24"/>
  <sheetViews>
    <sheetView tabSelected="1" workbookViewId="0">
      <selection activeCell="F14" sqref="F14:L14"/>
    </sheetView>
  </sheetViews>
  <sheetFormatPr defaultRowHeight="15"/>
  <cols>
    <col min="2" max="2" width="18.5703125" customWidth="1"/>
    <col min="3" max="3" width="14.85546875" customWidth="1"/>
    <col min="4" max="4" width="18.85546875" customWidth="1"/>
    <col min="5" max="5" width="18.42578125" customWidth="1"/>
    <col min="6" max="7" width="20.7109375" customWidth="1"/>
    <col min="8" max="8" width="17.85546875" customWidth="1"/>
    <col min="9" max="9" width="23.28515625" customWidth="1"/>
    <col min="10" max="10" width="24.5703125" customWidth="1"/>
    <col min="11" max="11" width="14.140625" customWidth="1"/>
  </cols>
  <sheetData>
    <row r="1" spans="2:12" ht="17.25">
      <c r="J1" s="417" t="s">
        <v>751</v>
      </c>
      <c r="K1" s="417"/>
    </row>
    <row r="2" spans="2:12" ht="17.25">
      <c r="B2" s="41"/>
      <c r="C2" s="41"/>
      <c r="D2" s="41"/>
      <c r="E2" s="41"/>
      <c r="F2" s="42" t="s">
        <v>118</v>
      </c>
      <c r="G2" s="41"/>
      <c r="H2" s="41"/>
      <c r="I2" s="41"/>
      <c r="J2" s="417" t="s">
        <v>744</v>
      </c>
      <c r="K2" s="417"/>
    </row>
    <row r="3" spans="2:12" ht="16.5">
      <c r="B3" s="41"/>
      <c r="C3" s="42" t="s">
        <v>623</v>
      </c>
      <c r="D3" s="42"/>
      <c r="E3" s="41"/>
      <c r="F3" s="41"/>
      <c r="G3" s="41"/>
      <c r="H3" s="41"/>
      <c r="I3" s="41"/>
      <c r="J3" s="413" t="s">
        <v>752</v>
      </c>
      <c r="K3" s="413"/>
    </row>
    <row r="4" spans="2:12" ht="17.25">
      <c r="B4" s="41"/>
      <c r="C4" s="41"/>
      <c r="D4" s="177"/>
      <c r="E4" s="422" t="s">
        <v>738</v>
      </c>
      <c r="F4" s="422"/>
      <c r="G4" s="422"/>
      <c r="H4" s="422"/>
      <c r="I4" s="41" t="s">
        <v>750</v>
      </c>
      <c r="J4" s="348" t="s">
        <v>754</v>
      </c>
      <c r="K4" s="348"/>
    </row>
    <row r="5" spans="2:12" ht="15.75">
      <c r="B5" s="41"/>
      <c r="C5" s="41"/>
      <c r="D5" s="41"/>
      <c r="E5" s="41"/>
      <c r="F5" s="41"/>
      <c r="G5" s="41"/>
      <c r="H5" s="41"/>
      <c r="I5" s="41"/>
      <c r="J5" s="367" t="s">
        <v>759</v>
      </c>
      <c r="K5" s="367"/>
    </row>
    <row r="6" spans="2:12"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2:12" ht="15.75" thickBot="1">
      <c r="B7" s="179"/>
      <c r="C7" s="179"/>
      <c r="D7" s="179"/>
      <c r="E7" s="43"/>
      <c r="F7" s="43"/>
      <c r="G7" s="43"/>
      <c r="H7" s="43"/>
      <c r="I7" s="43" t="s">
        <v>737</v>
      </c>
      <c r="J7" s="43"/>
      <c r="K7" s="56"/>
    </row>
    <row r="8" spans="2:12" ht="15.75" thickBot="1">
      <c r="B8" s="418"/>
      <c r="C8" s="401" t="s">
        <v>2</v>
      </c>
      <c r="D8" s="401"/>
      <c r="E8" s="402"/>
      <c r="F8" s="403" t="s">
        <v>3</v>
      </c>
      <c r="G8" s="401"/>
      <c r="H8" s="402"/>
      <c r="I8" s="419" t="s">
        <v>4</v>
      </c>
      <c r="J8" s="420"/>
      <c r="K8" s="421"/>
    </row>
    <row r="9" spans="2:12" ht="15.75" thickBot="1">
      <c r="B9" s="418"/>
      <c r="C9" s="180" t="s">
        <v>124</v>
      </c>
      <c r="D9" s="181" t="s">
        <v>125</v>
      </c>
      <c r="E9" s="182"/>
      <c r="F9" s="183" t="s">
        <v>124</v>
      </c>
      <c r="G9" s="184" t="s">
        <v>125</v>
      </c>
      <c r="H9" s="185"/>
      <c r="I9" s="183" t="s">
        <v>124</v>
      </c>
      <c r="J9" s="184" t="s">
        <v>125</v>
      </c>
      <c r="K9" s="185"/>
    </row>
    <row r="10" spans="2:12" ht="27" thickBot="1">
      <c r="B10" s="418"/>
      <c r="C10" s="186" t="s">
        <v>624</v>
      </c>
      <c r="D10" s="187" t="s">
        <v>127</v>
      </c>
      <c r="E10" s="187" t="s">
        <v>128</v>
      </c>
      <c r="F10" s="188" t="s">
        <v>126</v>
      </c>
      <c r="G10" s="187" t="s">
        <v>127</v>
      </c>
      <c r="H10" s="187" t="s">
        <v>128</v>
      </c>
      <c r="I10" s="188" t="s">
        <v>129</v>
      </c>
      <c r="J10" s="187" t="s">
        <v>127</v>
      </c>
      <c r="K10" s="187" t="s">
        <v>128</v>
      </c>
    </row>
    <row r="11" spans="2:12" ht="15.75" thickBot="1">
      <c r="B11" s="126">
        <v>2</v>
      </c>
      <c r="C11" s="296">
        <v>3</v>
      </c>
      <c r="D11" s="191">
        <v>4</v>
      </c>
      <c r="E11" s="192">
        <v>5</v>
      </c>
      <c r="F11" s="190">
        <v>6</v>
      </c>
      <c r="G11" s="191">
        <v>7</v>
      </c>
      <c r="H11" s="192">
        <v>8</v>
      </c>
      <c r="I11" s="190">
        <v>9</v>
      </c>
      <c r="J11" s="191">
        <v>10</v>
      </c>
      <c r="K11" s="192">
        <v>11</v>
      </c>
    </row>
    <row r="12" spans="2:12" ht="52.5" thickBot="1">
      <c r="B12" s="298" t="s">
        <v>625</v>
      </c>
      <c r="C12" s="297">
        <f>SUM(D12:E12)</f>
        <v>-1.0999994701705873E-3</v>
      </c>
      <c r="D12" s="193">
        <f>[1]Ekamutner!E12-'[1]Gorcarnakan caxs'!G12</f>
        <v>-5.9999944642186165E-4</v>
      </c>
      <c r="E12" s="193">
        <f>[1]Ekamutner!F12-'[1]Gorcarnakan caxs'!H12</f>
        <v>-5.0000002374872565E-4</v>
      </c>
      <c r="F12" s="193">
        <f>SUM(G12:H12)</f>
        <v>-95856.16109999991</v>
      </c>
      <c r="G12" s="193">
        <f>[1]Ekamutner!H12-'[1]Gorcarnakan caxs'!J12</f>
        <v>-27630.000599999912</v>
      </c>
      <c r="H12" s="193">
        <f>[1]Ekamutner!I12-'[1]Gorcarnakan caxs'!K12</f>
        <v>-68226.160499999998</v>
      </c>
      <c r="I12" s="193">
        <f>SUM(J12:K12)</f>
        <v>186894.90689999994</v>
      </c>
      <c r="J12" s="193">
        <f>[1]Ekamutner!K12-'[1]Gorcarnakan caxs'!M12</f>
        <v>238571.35089999996</v>
      </c>
      <c r="K12" s="193">
        <f>[1]Ekamutner!L12-'[1]Gorcarnakan caxs'!N12</f>
        <v>-51676.444000000018</v>
      </c>
    </row>
    <row r="13" spans="2:12">
      <c r="B13" s="43"/>
      <c r="C13" s="43"/>
      <c r="D13" s="43"/>
      <c r="E13" s="43"/>
      <c r="F13" s="43"/>
      <c r="G13" s="43"/>
      <c r="H13" s="43"/>
      <c r="I13" s="43"/>
      <c r="J13" s="43"/>
      <c r="K13" s="43"/>
    </row>
    <row r="14" spans="2:12" ht="19.5">
      <c r="B14" s="43"/>
      <c r="C14" s="43"/>
      <c r="D14" s="43"/>
      <c r="E14" s="43"/>
      <c r="F14" s="350" t="s">
        <v>749</v>
      </c>
      <c r="G14" s="350"/>
      <c r="H14" s="350"/>
      <c r="I14" s="350"/>
      <c r="J14" s="350"/>
      <c r="K14" s="350"/>
      <c r="L14" s="350"/>
    </row>
    <row r="15" spans="2:12">
      <c r="B15" s="43"/>
      <c r="C15" s="43"/>
      <c r="D15" s="43"/>
      <c r="E15" s="43"/>
      <c r="F15" s="43"/>
      <c r="G15" s="43"/>
      <c r="H15" s="43"/>
      <c r="I15" s="43"/>
      <c r="J15" s="43"/>
      <c r="K15" s="43"/>
    </row>
    <row r="16" spans="2:12">
      <c r="B16" s="43"/>
      <c r="C16" s="50"/>
      <c r="D16" s="50"/>
      <c r="E16" s="50"/>
      <c r="F16" s="50"/>
      <c r="G16" s="50"/>
      <c r="H16" s="50"/>
      <c r="I16" s="50"/>
      <c r="J16" s="50"/>
      <c r="K16" s="50"/>
      <c r="L16" s="303"/>
    </row>
    <row r="17" spans="2:12">
      <c r="B17" s="301"/>
      <c r="C17" s="299"/>
      <c r="D17" s="299"/>
      <c r="E17" s="299"/>
      <c r="F17" s="299"/>
      <c r="G17" s="299"/>
      <c r="H17" s="299"/>
      <c r="I17" s="299"/>
      <c r="J17" s="299"/>
      <c r="K17" s="299"/>
      <c r="L17" s="303"/>
    </row>
    <row r="18" spans="2:12">
      <c r="B18" s="301"/>
      <c r="C18" s="299"/>
      <c r="D18" s="299"/>
      <c r="E18" s="299"/>
      <c r="F18" s="299"/>
      <c r="G18" s="299"/>
      <c r="H18" s="299"/>
      <c r="I18" s="299"/>
      <c r="J18" s="299"/>
      <c r="K18" s="299"/>
      <c r="L18" s="303"/>
    </row>
    <row r="19" spans="2:12">
      <c r="B19" s="301"/>
      <c r="C19" s="299"/>
      <c r="D19" s="299"/>
      <c r="E19" s="299"/>
      <c r="F19" s="299"/>
      <c r="G19" s="299"/>
      <c r="H19" s="299"/>
      <c r="I19" s="299"/>
      <c r="J19" s="299"/>
      <c r="K19" s="299"/>
      <c r="L19" s="303"/>
    </row>
    <row r="20" spans="2:12">
      <c r="B20" s="302"/>
      <c r="C20" s="300"/>
      <c r="D20" s="300"/>
      <c r="E20" s="300"/>
      <c r="F20" s="300"/>
      <c r="G20" s="300"/>
      <c r="H20" s="300"/>
      <c r="I20" s="300"/>
      <c r="J20" s="300"/>
      <c r="K20" s="300"/>
      <c r="L20" s="303"/>
    </row>
    <row r="21" spans="2:12">
      <c r="B21" s="302"/>
      <c r="C21" s="300"/>
      <c r="D21" s="300"/>
      <c r="E21" s="300"/>
      <c r="F21" s="300"/>
      <c r="G21" s="300"/>
      <c r="H21" s="300"/>
      <c r="I21" s="300"/>
      <c r="J21" s="300"/>
      <c r="K21" s="300"/>
      <c r="L21" s="303"/>
    </row>
    <row r="22" spans="2:12">
      <c r="B22" s="302"/>
      <c r="C22" s="300"/>
      <c r="D22" s="300"/>
      <c r="E22" s="300"/>
      <c r="F22" s="300"/>
      <c r="G22" s="300"/>
      <c r="H22" s="300"/>
      <c r="I22" s="300"/>
      <c r="J22" s="300"/>
      <c r="K22" s="300"/>
      <c r="L22" s="303"/>
    </row>
    <row r="23" spans="2:12">
      <c r="C23" s="303"/>
      <c r="D23" s="303"/>
      <c r="E23" s="303"/>
      <c r="F23" s="303"/>
      <c r="G23" s="303"/>
      <c r="H23" s="303"/>
      <c r="I23" s="303"/>
      <c r="J23" s="303"/>
      <c r="K23" s="303"/>
      <c r="L23" s="303"/>
    </row>
    <row r="24" spans="2:12">
      <c r="C24" s="303"/>
      <c r="D24" s="303"/>
      <c r="E24" s="303"/>
      <c r="F24" s="303"/>
      <c r="G24" s="303"/>
      <c r="H24" s="303"/>
      <c r="I24" s="303"/>
      <c r="J24" s="303"/>
      <c r="K24" s="303"/>
      <c r="L24" s="303"/>
    </row>
  </sheetData>
  <protectedRanges>
    <protectedRange sqref="E4:F4" name="Range1"/>
  </protectedRanges>
  <mergeCells count="9">
    <mergeCell ref="J1:K1"/>
    <mergeCell ref="J2:K2"/>
    <mergeCell ref="J3:K3"/>
    <mergeCell ref="B8:B10"/>
    <mergeCell ref="C8:E8"/>
    <mergeCell ref="F8:H8"/>
    <mergeCell ref="I8:K8"/>
    <mergeCell ref="E4:H4"/>
    <mergeCell ref="J5:K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Лист2</vt:lpstr>
      <vt:lpstr>Лист3</vt:lpstr>
      <vt:lpstr>Лист6</vt:lpstr>
      <vt:lpstr>Лист7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Amalya</cp:lastModifiedBy>
  <cp:lastPrinted>2013-08-01T12:15:32Z</cp:lastPrinted>
  <dcterms:created xsi:type="dcterms:W3CDTF">2013-07-11T06:08:51Z</dcterms:created>
  <dcterms:modified xsi:type="dcterms:W3CDTF">2013-08-01T12:30:58Z</dcterms:modified>
</cp:coreProperties>
</file>